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1\"/>
    </mc:Choice>
  </mc:AlternateContent>
  <bookViews>
    <workbookView xWindow="0" yWindow="0" windowWidth="23040" windowHeight="9408"/>
  </bookViews>
  <sheets>
    <sheet name="3.3.3.1 2021 (2)" sheetId="3" r:id="rId1"/>
  </sheets>
  <definedNames>
    <definedName name="_xlnm.Print_Titles" localSheetId="0">'3.3.3.1 2021 (2)'!$10:$14</definedName>
    <definedName name="_xlnm.Print_Area" localSheetId="0">'3.3.3.1 2021 (2)'!$A$1:$X$210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0" i="3" l="1"/>
  <c r="O179" i="3"/>
  <c r="N179" i="3" s="1"/>
  <c r="X54" i="3"/>
  <c r="O40" i="3"/>
  <c r="K40" i="3"/>
  <c r="X40" i="3" s="1"/>
  <c r="I209" i="3"/>
  <c r="F209" i="3"/>
  <c r="D209" i="3"/>
  <c r="X207" i="3"/>
  <c r="J207" i="3"/>
  <c r="X206" i="3"/>
  <c r="J206" i="3"/>
  <c r="X205" i="3"/>
  <c r="J205" i="3"/>
  <c r="X204" i="3"/>
  <c r="J204" i="3"/>
  <c r="X203" i="3"/>
  <c r="J203" i="3"/>
  <c r="X202" i="3"/>
  <c r="J202" i="3"/>
  <c r="X201" i="3"/>
  <c r="J201" i="3"/>
  <c r="X200" i="3"/>
  <c r="J200" i="3"/>
  <c r="X199" i="3"/>
  <c r="N199" i="3"/>
  <c r="X198" i="3"/>
  <c r="J198" i="3"/>
  <c r="X197" i="3"/>
  <c r="J197" i="3"/>
  <c r="X196" i="3"/>
  <c r="J196" i="3"/>
  <c r="X195" i="3"/>
  <c r="J195" i="3"/>
  <c r="X194" i="3"/>
  <c r="J194" i="3"/>
  <c r="R193" i="3"/>
  <c r="Q193" i="3"/>
  <c r="P193" i="3"/>
  <c r="O193" i="3"/>
  <c r="X193" i="3" s="1"/>
  <c r="L193" i="3"/>
  <c r="K193" i="3"/>
  <c r="X192" i="3"/>
  <c r="J192" i="3"/>
  <c r="X191" i="3"/>
  <c r="J191" i="3"/>
  <c r="X190" i="3"/>
  <c r="J190" i="3"/>
  <c r="X189" i="3"/>
  <c r="J189" i="3"/>
  <c r="X188" i="3"/>
  <c r="J188" i="3"/>
  <c r="X187" i="3"/>
  <c r="J187" i="3"/>
  <c r="X186" i="3"/>
  <c r="J186" i="3"/>
  <c r="X185" i="3"/>
  <c r="J185" i="3"/>
  <c r="X184" i="3"/>
  <c r="J184" i="3"/>
  <c r="X183" i="3"/>
  <c r="J183" i="3"/>
  <c r="X182" i="3"/>
  <c r="J182" i="3"/>
  <c r="X181" i="3"/>
  <c r="J181" i="3"/>
  <c r="X180" i="3"/>
  <c r="R179" i="3"/>
  <c r="Q179" i="3"/>
  <c r="Q209" i="3" s="1"/>
  <c r="P179" i="3"/>
  <c r="L179" i="3"/>
  <c r="K179" i="3"/>
  <c r="X178" i="3"/>
  <c r="J178" i="3"/>
  <c r="X177" i="3"/>
  <c r="J177" i="3"/>
  <c r="X176" i="3"/>
  <c r="J176" i="3"/>
  <c r="X175" i="3"/>
  <c r="J175" i="3"/>
  <c r="X174" i="3"/>
  <c r="J174" i="3"/>
  <c r="X173" i="3"/>
  <c r="J173" i="3"/>
  <c r="X172" i="3"/>
  <c r="J172" i="3"/>
  <c r="X171" i="3"/>
  <c r="T171" i="3"/>
  <c r="R171" i="3"/>
  <c r="J171" i="3"/>
  <c r="X170" i="3"/>
  <c r="T170" i="3"/>
  <c r="R170" i="3"/>
  <c r="J170" i="3"/>
  <c r="X169" i="3"/>
  <c r="T169" i="3"/>
  <c r="R169" i="3"/>
  <c r="J169" i="3"/>
  <c r="X168" i="3"/>
  <c r="T168" i="3"/>
  <c r="R168" i="3"/>
  <c r="J168" i="3"/>
  <c r="X167" i="3"/>
  <c r="T167" i="3"/>
  <c r="R167" i="3"/>
  <c r="J167" i="3"/>
  <c r="X166" i="3"/>
  <c r="T166" i="3"/>
  <c r="R166" i="3"/>
  <c r="J166" i="3"/>
  <c r="W165" i="3"/>
  <c r="V165" i="3"/>
  <c r="T165" i="3"/>
  <c r="P165" i="3"/>
  <c r="O165" i="3"/>
  <c r="L165" i="3"/>
  <c r="K165" i="3"/>
  <c r="X165" i="3" s="1"/>
  <c r="H165" i="3"/>
  <c r="T164" i="3"/>
  <c r="R164" i="3"/>
  <c r="J164" i="3"/>
  <c r="X163" i="3"/>
  <c r="T163" i="3"/>
  <c r="R163" i="3"/>
  <c r="J163" i="3"/>
  <c r="X162" i="3"/>
  <c r="T162" i="3"/>
  <c r="R162" i="3"/>
  <c r="J162" i="3"/>
  <c r="X161" i="3"/>
  <c r="T161" i="3"/>
  <c r="R161" i="3"/>
  <c r="J161" i="3"/>
  <c r="X160" i="3"/>
  <c r="T160" i="3"/>
  <c r="R160" i="3"/>
  <c r="J160" i="3"/>
  <c r="X159" i="3"/>
  <c r="T159" i="3"/>
  <c r="R159" i="3"/>
  <c r="J159" i="3"/>
  <c r="X158" i="3"/>
  <c r="T158" i="3"/>
  <c r="R158" i="3"/>
  <c r="J158" i="3"/>
  <c r="X157" i="3"/>
  <c r="T157" i="3"/>
  <c r="R157" i="3"/>
  <c r="J157" i="3"/>
  <c r="X156" i="3"/>
  <c r="T156" i="3"/>
  <c r="R156" i="3"/>
  <c r="X155" i="3"/>
  <c r="T155" i="3"/>
  <c r="R155" i="3"/>
  <c r="N155" i="3"/>
  <c r="S154" i="3"/>
  <c r="P154" i="3"/>
  <c r="O154" i="3"/>
  <c r="L154" i="3"/>
  <c r="K154" i="3"/>
  <c r="J154" i="3" s="1"/>
  <c r="X153" i="3"/>
  <c r="T153" i="3"/>
  <c r="R153" i="3"/>
  <c r="J153" i="3"/>
  <c r="X152" i="3"/>
  <c r="T152" i="3"/>
  <c r="R152" i="3"/>
  <c r="J152" i="3"/>
  <c r="X151" i="3"/>
  <c r="T151" i="3"/>
  <c r="R151" i="3"/>
  <c r="J151" i="3"/>
  <c r="X150" i="3"/>
  <c r="T150" i="3"/>
  <c r="R150" i="3"/>
  <c r="J150" i="3"/>
  <c r="X149" i="3"/>
  <c r="T149" i="3"/>
  <c r="R149" i="3"/>
  <c r="J149" i="3"/>
  <c r="X148" i="3"/>
  <c r="T148" i="3"/>
  <c r="R148" i="3"/>
  <c r="J148" i="3"/>
  <c r="X147" i="3"/>
  <c r="T147" i="3"/>
  <c r="R147" i="3"/>
  <c r="J147" i="3"/>
  <c r="X146" i="3"/>
  <c r="T146" i="3"/>
  <c r="R146" i="3"/>
  <c r="J146" i="3"/>
  <c r="X145" i="3"/>
  <c r="R145" i="3"/>
  <c r="L145" i="3"/>
  <c r="L138" i="3" s="1"/>
  <c r="L131" i="3" s="1"/>
  <c r="L128" i="3" s="1"/>
  <c r="L118" i="3" s="1"/>
  <c r="L113" i="3" s="1"/>
  <c r="J145" i="3"/>
  <c r="H145" i="3"/>
  <c r="X144" i="3"/>
  <c r="T144" i="3"/>
  <c r="R144" i="3"/>
  <c r="J144" i="3"/>
  <c r="X143" i="3"/>
  <c r="T143" i="3"/>
  <c r="R143" i="3"/>
  <c r="J143" i="3"/>
  <c r="X142" i="3"/>
  <c r="T142" i="3"/>
  <c r="R142" i="3"/>
  <c r="J142" i="3"/>
  <c r="X141" i="3"/>
  <c r="T141" i="3"/>
  <c r="R141" i="3"/>
  <c r="J141" i="3"/>
  <c r="X140" i="3"/>
  <c r="T140" i="3"/>
  <c r="R140" i="3"/>
  <c r="J140" i="3"/>
  <c r="X139" i="3"/>
  <c r="J139" i="3"/>
  <c r="X138" i="3"/>
  <c r="K138" i="3"/>
  <c r="J138" i="3" s="1"/>
  <c r="X137" i="3"/>
  <c r="T137" i="3"/>
  <c r="R137" i="3"/>
  <c r="N137" i="3"/>
  <c r="X136" i="3"/>
  <c r="T136" i="3"/>
  <c r="R136" i="3"/>
  <c r="N136" i="3"/>
  <c r="X135" i="3"/>
  <c r="T135" i="3"/>
  <c r="R135" i="3"/>
  <c r="J135" i="3"/>
  <c r="X134" i="3"/>
  <c r="T134" i="3"/>
  <c r="R134" i="3"/>
  <c r="J134" i="3"/>
  <c r="X133" i="3"/>
  <c r="T133" i="3"/>
  <c r="R133" i="3"/>
  <c r="J133" i="3"/>
  <c r="X132" i="3"/>
  <c r="T132" i="3"/>
  <c r="R132" i="3"/>
  <c r="J132" i="3"/>
  <c r="X131" i="3"/>
  <c r="R131" i="3"/>
  <c r="J131" i="3"/>
  <c r="H131" i="3"/>
  <c r="X130" i="3"/>
  <c r="T130" i="3"/>
  <c r="R130" i="3"/>
  <c r="J130" i="3"/>
  <c r="X129" i="3"/>
  <c r="T129" i="3"/>
  <c r="R129" i="3"/>
  <c r="J129" i="3"/>
  <c r="R128" i="3"/>
  <c r="P128" i="3"/>
  <c r="O128" i="3"/>
  <c r="K128" i="3"/>
  <c r="X127" i="3"/>
  <c r="T127" i="3"/>
  <c r="R127" i="3"/>
  <c r="J127" i="3"/>
  <c r="X126" i="3"/>
  <c r="T126" i="3"/>
  <c r="R126" i="3"/>
  <c r="N126" i="3"/>
  <c r="X125" i="3"/>
  <c r="T125" i="3"/>
  <c r="R125" i="3"/>
  <c r="J125" i="3"/>
  <c r="X124" i="3"/>
  <c r="T124" i="3"/>
  <c r="R124" i="3"/>
  <c r="J124" i="3"/>
  <c r="X123" i="3"/>
  <c r="T123" i="3"/>
  <c r="R123" i="3"/>
  <c r="J123" i="3"/>
  <c r="X122" i="3"/>
  <c r="T122" i="3"/>
  <c r="R122" i="3"/>
  <c r="J122" i="3"/>
  <c r="X121" i="3"/>
  <c r="T121" i="3"/>
  <c r="R121" i="3"/>
  <c r="N121" i="3"/>
  <c r="X120" i="3"/>
  <c r="T120" i="3"/>
  <c r="R120" i="3"/>
  <c r="J120" i="3"/>
  <c r="X119" i="3"/>
  <c r="T119" i="3"/>
  <c r="R119" i="3"/>
  <c r="J119" i="3"/>
  <c r="X118" i="3"/>
  <c r="R118" i="3"/>
  <c r="N118" i="3"/>
  <c r="H118" i="3"/>
  <c r="X117" i="3"/>
  <c r="T117" i="3"/>
  <c r="R117" i="3"/>
  <c r="J117" i="3"/>
  <c r="X116" i="3"/>
  <c r="T116" i="3"/>
  <c r="R116" i="3"/>
  <c r="J116" i="3"/>
  <c r="X115" i="3"/>
  <c r="T115" i="3"/>
  <c r="R115" i="3"/>
  <c r="J115" i="3"/>
  <c r="X114" i="3"/>
  <c r="R114" i="3"/>
  <c r="J114" i="3"/>
  <c r="R113" i="3"/>
  <c r="P113" i="3"/>
  <c r="O113" i="3"/>
  <c r="K113" i="3"/>
  <c r="X112" i="3"/>
  <c r="T112" i="3"/>
  <c r="R112" i="3"/>
  <c r="J112" i="3"/>
  <c r="X111" i="3"/>
  <c r="T111" i="3"/>
  <c r="R111" i="3"/>
  <c r="J111" i="3"/>
  <c r="X110" i="3"/>
  <c r="T110" i="3"/>
  <c r="R110" i="3"/>
  <c r="J110" i="3"/>
  <c r="X109" i="3"/>
  <c r="T109" i="3"/>
  <c r="R109" i="3"/>
  <c r="J109" i="3"/>
  <c r="X108" i="3"/>
  <c r="T108" i="3"/>
  <c r="R108" i="3"/>
  <c r="J108" i="3"/>
  <c r="X107" i="3"/>
  <c r="T107" i="3"/>
  <c r="R107" i="3"/>
  <c r="J107" i="3"/>
  <c r="X106" i="3"/>
  <c r="R106" i="3"/>
  <c r="J106" i="3"/>
  <c r="H106" i="3"/>
  <c r="T106" i="3" s="1"/>
  <c r="X105" i="3"/>
  <c r="T105" i="3"/>
  <c r="R105" i="3"/>
  <c r="J105" i="3"/>
  <c r="X104" i="3"/>
  <c r="R104" i="3"/>
  <c r="J104" i="3"/>
  <c r="H104" i="3"/>
  <c r="T104" i="3" s="1"/>
  <c r="X103" i="3"/>
  <c r="T103" i="3"/>
  <c r="R103" i="3"/>
  <c r="N103" i="3"/>
  <c r="W102" i="3"/>
  <c r="V102" i="3"/>
  <c r="S102" i="3"/>
  <c r="R102" i="3" s="1"/>
  <c r="P102" i="3"/>
  <c r="O102" i="3"/>
  <c r="L102" i="3"/>
  <c r="L88" i="3" s="1"/>
  <c r="L86" i="3" s="1"/>
  <c r="L78" i="3" s="1"/>
  <c r="L77" i="3" s="1"/>
  <c r="K102" i="3"/>
  <c r="X101" i="3"/>
  <c r="T101" i="3"/>
  <c r="R101" i="3"/>
  <c r="J101" i="3"/>
  <c r="X100" i="3"/>
  <c r="T100" i="3"/>
  <c r="R100" i="3"/>
  <c r="J100" i="3"/>
  <c r="X99" i="3"/>
  <c r="T99" i="3"/>
  <c r="R99" i="3"/>
  <c r="F99" i="3"/>
  <c r="X98" i="3"/>
  <c r="T98" i="3"/>
  <c r="R98" i="3"/>
  <c r="N98" i="3"/>
  <c r="X97" i="3"/>
  <c r="T97" i="3"/>
  <c r="R97" i="3"/>
  <c r="J97" i="3"/>
  <c r="X96" i="3"/>
  <c r="T96" i="3"/>
  <c r="R96" i="3"/>
  <c r="J96" i="3"/>
  <c r="X95" i="3"/>
  <c r="T95" i="3"/>
  <c r="R95" i="3"/>
  <c r="J95" i="3"/>
  <c r="X94" i="3"/>
  <c r="T94" i="3"/>
  <c r="R94" i="3"/>
  <c r="J94" i="3"/>
  <c r="X93" i="3"/>
  <c r="T93" i="3"/>
  <c r="R93" i="3"/>
  <c r="J93" i="3"/>
  <c r="X92" i="3"/>
  <c r="T92" i="3"/>
  <c r="R92" i="3"/>
  <c r="J92" i="3"/>
  <c r="X91" i="3"/>
  <c r="T91" i="3"/>
  <c r="R91" i="3"/>
  <c r="J91" i="3"/>
  <c r="X90" i="3"/>
  <c r="T90" i="3"/>
  <c r="R90" i="3"/>
  <c r="J90" i="3"/>
  <c r="X89" i="3"/>
  <c r="T89" i="3"/>
  <c r="R89" i="3"/>
  <c r="J89" i="3"/>
  <c r="X88" i="3"/>
  <c r="R88" i="3"/>
  <c r="J88" i="3"/>
  <c r="H88" i="3"/>
  <c r="H86" i="3" s="1"/>
  <c r="H78" i="3" s="1"/>
  <c r="X87" i="3"/>
  <c r="T87" i="3"/>
  <c r="R87" i="3"/>
  <c r="J87" i="3"/>
  <c r="R86" i="3"/>
  <c r="P86" i="3"/>
  <c r="O86" i="3"/>
  <c r="K86" i="3"/>
  <c r="G86" i="3"/>
  <c r="X85" i="3"/>
  <c r="T85" i="3"/>
  <c r="R85" i="3"/>
  <c r="N85" i="3"/>
  <c r="X84" i="3"/>
  <c r="T84" i="3"/>
  <c r="R84" i="3"/>
  <c r="J84" i="3"/>
  <c r="X83" i="3"/>
  <c r="T83" i="3"/>
  <c r="R83" i="3"/>
  <c r="J83" i="3"/>
  <c r="X82" i="3"/>
  <c r="T82" i="3"/>
  <c r="R82" i="3"/>
  <c r="N82" i="3"/>
  <c r="X81" i="3"/>
  <c r="T81" i="3"/>
  <c r="R81" i="3"/>
  <c r="J81" i="3"/>
  <c r="X80" i="3"/>
  <c r="T80" i="3"/>
  <c r="R80" i="3"/>
  <c r="J80" i="3"/>
  <c r="X79" i="3"/>
  <c r="T79" i="3"/>
  <c r="R79" i="3"/>
  <c r="J79" i="3"/>
  <c r="X78" i="3"/>
  <c r="R78" i="3"/>
  <c r="J78" i="3"/>
  <c r="R77" i="3"/>
  <c r="P77" i="3"/>
  <c r="O77" i="3"/>
  <c r="K77" i="3"/>
  <c r="X76" i="3"/>
  <c r="V76" i="3"/>
  <c r="T76" i="3"/>
  <c r="R76" i="3"/>
  <c r="X75" i="3"/>
  <c r="T75" i="3"/>
  <c r="R75" i="3"/>
  <c r="N75" i="3"/>
  <c r="X74" i="3"/>
  <c r="T74" i="3"/>
  <c r="R74" i="3"/>
  <c r="N74" i="3"/>
  <c r="X73" i="3"/>
  <c r="T73" i="3"/>
  <c r="R73" i="3"/>
  <c r="N73" i="3"/>
  <c r="X72" i="3"/>
  <c r="T72" i="3"/>
  <c r="R72" i="3"/>
  <c r="N72" i="3"/>
  <c r="X71" i="3"/>
  <c r="T71" i="3"/>
  <c r="R71" i="3"/>
  <c r="N71" i="3"/>
  <c r="X70" i="3"/>
  <c r="T70" i="3"/>
  <c r="R70" i="3"/>
  <c r="N70" i="3"/>
  <c r="X69" i="3"/>
  <c r="T69" i="3"/>
  <c r="R69" i="3"/>
  <c r="N69" i="3"/>
  <c r="X68" i="3"/>
  <c r="T68" i="3"/>
  <c r="T65" i="3" s="1"/>
  <c r="R68" i="3"/>
  <c r="J68" i="3"/>
  <c r="X67" i="3"/>
  <c r="T67" i="3"/>
  <c r="R67" i="3"/>
  <c r="J67" i="3"/>
  <c r="X66" i="3"/>
  <c r="T66" i="3"/>
  <c r="R66" i="3"/>
  <c r="X65" i="3"/>
  <c r="R65" i="3"/>
  <c r="N65" i="3"/>
  <c r="H65" i="3"/>
  <c r="X64" i="3"/>
  <c r="T64" i="3"/>
  <c r="R64" i="3"/>
  <c r="N64" i="3"/>
  <c r="X63" i="3"/>
  <c r="T63" i="3"/>
  <c r="R63" i="3"/>
  <c r="N63" i="3"/>
  <c r="X62" i="3"/>
  <c r="T62" i="3"/>
  <c r="R62" i="3"/>
  <c r="J62" i="3"/>
  <c r="X61" i="3"/>
  <c r="T61" i="3"/>
  <c r="R61" i="3"/>
  <c r="N61" i="3"/>
  <c r="X60" i="3"/>
  <c r="V60" i="3"/>
  <c r="T60" i="3"/>
  <c r="R60" i="3"/>
  <c r="X59" i="3"/>
  <c r="N59" i="3"/>
  <c r="L59" i="3"/>
  <c r="L55" i="3" s="1"/>
  <c r="H59" i="3"/>
  <c r="X58" i="3"/>
  <c r="T58" i="3"/>
  <c r="R58" i="3"/>
  <c r="N58" i="3"/>
  <c r="X57" i="3"/>
  <c r="T57" i="3"/>
  <c r="R57" i="3"/>
  <c r="N57" i="3"/>
  <c r="X56" i="3"/>
  <c r="T56" i="3"/>
  <c r="N56" i="3"/>
  <c r="W55" i="3"/>
  <c r="S55" i="3"/>
  <c r="P55" i="3"/>
  <c r="O55" i="3"/>
  <c r="K55" i="3"/>
  <c r="X53" i="3"/>
  <c r="T53" i="3"/>
  <c r="N53" i="3"/>
  <c r="X52" i="3"/>
  <c r="T52" i="3"/>
  <c r="R52" i="3"/>
  <c r="N52" i="3"/>
  <c r="X51" i="3"/>
  <c r="T51" i="3"/>
  <c r="R51" i="3"/>
  <c r="J51" i="3"/>
  <c r="X50" i="3"/>
  <c r="T50" i="3"/>
  <c r="R50" i="3"/>
  <c r="J50" i="3"/>
  <c r="X49" i="3"/>
  <c r="T49" i="3"/>
  <c r="R49" i="3"/>
  <c r="J49" i="3"/>
  <c r="X48" i="3"/>
  <c r="T48" i="3"/>
  <c r="R48" i="3"/>
  <c r="J48" i="3"/>
  <c r="X47" i="3"/>
  <c r="T47" i="3"/>
  <c r="R47" i="3"/>
  <c r="J47" i="3"/>
  <c r="X46" i="3"/>
  <c r="T46" i="3"/>
  <c r="R46" i="3"/>
  <c r="J46" i="3"/>
  <c r="X45" i="3"/>
  <c r="T45" i="3"/>
  <c r="R45" i="3"/>
  <c r="J45" i="3"/>
  <c r="X44" i="3"/>
  <c r="T44" i="3"/>
  <c r="R44" i="3"/>
  <c r="J44" i="3"/>
  <c r="X43" i="3"/>
  <c r="T43" i="3"/>
  <c r="R43" i="3"/>
  <c r="J43" i="3"/>
  <c r="X42" i="3"/>
  <c r="T42" i="3"/>
  <c r="R42" i="3"/>
  <c r="J42" i="3"/>
  <c r="X41" i="3"/>
  <c r="P41" i="3"/>
  <c r="P40" i="3" s="1"/>
  <c r="J41" i="3"/>
  <c r="H41" i="3"/>
  <c r="L40" i="3"/>
  <c r="X39" i="3"/>
  <c r="V39" i="3"/>
  <c r="N39" i="3"/>
  <c r="X38" i="3"/>
  <c r="T38" i="3"/>
  <c r="R38" i="3"/>
  <c r="N38" i="3"/>
  <c r="X37" i="3"/>
  <c r="T37" i="3"/>
  <c r="R37" i="3"/>
  <c r="J37" i="3"/>
  <c r="X36" i="3"/>
  <c r="T36" i="3"/>
  <c r="R36" i="3"/>
  <c r="J36" i="3"/>
  <c r="X35" i="3"/>
  <c r="T35" i="3"/>
  <c r="R35" i="3"/>
  <c r="J35" i="3"/>
  <c r="X34" i="3"/>
  <c r="T34" i="3"/>
  <c r="R34" i="3"/>
  <c r="J34" i="3"/>
  <c r="X33" i="3"/>
  <c r="T33" i="3"/>
  <c r="J33" i="3"/>
  <c r="X32" i="3"/>
  <c r="T32" i="3"/>
  <c r="R32" i="3"/>
  <c r="J32" i="3"/>
  <c r="X31" i="3"/>
  <c r="T31" i="3"/>
  <c r="R31" i="3"/>
  <c r="J31" i="3"/>
  <c r="X30" i="3"/>
  <c r="T30" i="3"/>
  <c r="R30" i="3"/>
  <c r="J30" i="3"/>
  <c r="X29" i="3"/>
  <c r="T29" i="3"/>
  <c r="R29" i="3"/>
  <c r="J29" i="3"/>
  <c r="X28" i="3"/>
  <c r="T28" i="3"/>
  <c r="R28" i="3"/>
  <c r="J28" i="3"/>
  <c r="X27" i="3"/>
  <c r="T27" i="3"/>
  <c r="R27" i="3"/>
  <c r="N27" i="3"/>
  <c r="X26" i="3"/>
  <c r="T26" i="3"/>
  <c r="R26" i="3"/>
  <c r="X25" i="3"/>
  <c r="T25" i="3"/>
  <c r="R25" i="3"/>
  <c r="N25" i="3"/>
  <c r="X24" i="3"/>
  <c r="T24" i="3"/>
  <c r="R24" i="3"/>
  <c r="J24" i="3"/>
  <c r="X23" i="3"/>
  <c r="T23" i="3"/>
  <c r="R23" i="3"/>
  <c r="J23" i="3"/>
  <c r="X22" i="3"/>
  <c r="T22" i="3"/>
  <c r="R22" i="3"/>
  <c r="J22" i="3"/>
  <c r="W21" i="3"/>
  <c r="S21" i="3"/>
  <c r="P21" i="3"/>
  <c r="O21" i="3"/>
  <c r="L21" i="3"/>
  <c r="K21" i="3"/>
  <c r="X20" i="3"/>
  <c r="T20" i="3"/>
  <c r="R20" i="3"/>
  <c r="R18" i="3" s="1"/>
  <c r="N20" i="3"/>
  <c r="X19" i="3"/>
  <c r="J19" i="3"/>
  <c r="P18" i="3"/>
  <c r="O18" i="3"/>
  <c r="L18" i="3"/>
  <c r="L16" i="3" s="1"/>
  <c r="K18" i="3"/>
  <c r="X17" i="3"/>
  <c r="T17" i="3"/>
  <c r="R17" i="3"/>
  <c r="N17" i="3"/>
  <c r="J17" i="3"/>
  <c r="X16" i="3"/>
  <c r="H16" i="3"/>
  <c r="P14" i="3"/>
  <c r="T14" i="3" s="1"/>
  <c r="L14" i="3"/>
  <c r="R40" i="3" l="1"/>
  <c r="X55" i="3"/>
  <c r="S209" i="3"/>
  <c r="X113" i="3"/>
  <c r="X102" i="3"/>
  <c r="W209" i="3"/>
  <c r="T78" i="3"/>
  <c r="O209" i="3"/>
  <c r="P209" i="3"/>
  <c r="H209" i="3"/>
  <c r="X21" i="3"/>
  <c r="T41" i="3"/>
  <c r="T154" i="3"/>
  <c r="R165" i="3"/>
  <c r="T21" i="3"/>
  <c r="K209" i="3"/>
  <c r="T59" i="3"/>
  <c r="T55" i="3" s="1"/>
  <c r="X77" i="3"/>
  <c r="X86" i="3"/>
  <c r="T102" i="3"/>
  <c r="X128" i="3"/>
  <c r="T145" i="3"/>
  <c r="T118" i="3"/>
  <c r="T131" i="3"/>
  <c r="T16" i="3"/>
  <c r="L209" i="3"/>
  <c r="T88" i="3"/>
  <c r="X179" i="3"/>
  <c r="X18" i="3"/>
  <c r="G209" i="3"/>
  <c r="X154" i="3"/>
  <c r="T18" i="3"/>
  <c r="J55" i="3"/>
  <c r="X209" i="3" l="1"/>
  <c r="T209" i="3"/>
</calcChain>
</file>

<file path=xl/sharedStrings.xml><?xml version="1.0" encoding="utf-8"?>
<sst xmlns="http://schemas.openxmlformats.org/spreadsheetml/2006/main" count="360" uniqueCount="218">
  <si>
    <t>п/п</t>
  </si>
  <si>
    <t>Наименование МО</t>
  </si>
  <si>
    <t>от 100 до 900</t>
  </si>
  <si>
    <t>от 900 до 1 500</t>
  </si>
  <si>
    <t>от 1 500 до 2 000</t>
  </si>
  <si>
    <t>ГБУЗ КО "Светловская ЦГБ"</t>
  </si>
  <si>
    <t>ГБУЗ КО "Багратионовская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</si>
  <si>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</si>
  <si>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</si>
  <si>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</si>
  <si>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</si>
  <si>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</si>
  <si>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"Нестеровская ЦРБ"</t>
  </si>
  <si>
    <t>ГБУЗ КО "Неманская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</si>
  <si>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</si>
  <si>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</si>
  <si>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</si>
  <si>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</si>
  <si>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</si>
  <si>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ИТОГО:</t>
  </si>
  <si>
    <t>к Тарифному соглашению в системе ОМС</t>
  </si>
  <si>
    <t xml:space="preserve">Приложение № 3.3.3.1 </t>
  </si>
  <si>
    <t>ФАП пос. Черепаново</t>
  </si>
  <si>
    <t>ФАП г. Светлый</t>
  </si>
  <si>
    <t>ФАП Владимировский</t>
  </si>
  <si>
    <t>ФАП Березовский</t>
  </si>
  <si>
    <t>ФАП Партизанский</t>
  </si>
  <si>
    <t>ФАП Совхозный</t>
  </si>
  <si>
    <t>ФАП Ново-Московский</t>
  </si>
  <si>
    <t>ФАП Подгорненский</t>
  </si>
  <si>
    <t>ФАП Тишинский</t>
  </si>
  <si>
    <t>ФАП Новоселовский</t>
  </si>
  <si>
    <t>ФАП Победенский</t>
  </si>
  <si>
    <t>ФАП Надеждинский</t>
  </si>
  <si>
    <t>ФАП Октябрьский</t>
  </si>
  <si>
    <t>ФАП Северный</t>
  </si>
  <si>
    <t>ФАП п.Борское</t>
  </si>
  <si>
    <t>ФАП п. Большая Поляна</t>
  </si>
  <si>
    <t>ФАП п. Талпаки</t>
  </si>
  <si>
    <t>ФАП п. Заречье</t>
  </si>
  <si>
    <t>ФАП п. Гордое</t>
  </si>
  <si>
    <t>ФАП Рассвет</t>
  </si>
  <si>
    <t>ФАП Маршальский</t>
  </si>
  <si>
    <t>ФАП Заозерский</t>
  </si>
  <si>
    <t>ФАП Марьинский</t>
  </si>
  <si>
    <t>ФАП Н-Московский</t>
  </si>
  <si>
    <t>ФАП Холмогоровский</t>
  </si>
  <si>
    <t>ФАП Зеленопольский</t>
  </si>
  <si>
    <t xml:space="preserve">ФАП Яблоневский </t>
  </si>
  <si>
    <t>ФАП Низовский</t>
  </si>
  <si>
    <t>ФАП Зареченский</t>
  </si>
  <si>
    <t>ФАП Матросовский</t>
  </si>
  <si>
    <t>ФАП Ушаковский</t>
  </si>
  <si>
    <t>ФАП Заливенский</t>
  </si>
  <si>
    <t>ФАП Лесное</t>
  </si>
  <si>
    <t>ФАП Храброво</t>
  </si>
  <si>
    <t>ФАП Кубановский</t>
  </si>
  <si>
    <t>ФАП Красногорский</t>
  </si>
  <si>
    <t>ФАП Маяковский</t>
  </si>
  <si>
    <t>ФАП Майский</t>
  </si>
  <si>
    <t>ФАП Покровский</t>
  </si>
  <si>
    <t>ФАП п.Луговское</t>
  </si>
  <si>
    <t>ФАП п. Красноторовка</t>
  </si>
  <si>
    <t>ФАП п.Кумачево</t>
  </si>
  <si>
    <t>ФАП п. Колосовка</t>
  </si>
  <si>
    <t>ФАП п. Лесной</t>
  </si>
  <si>
    <t>ФАП п. Откосово</t>
  </si>
  <si>
    <t>ФАП.п.Поваровка</t>
  </si>
  <si>
    <t>ФАП п. Рыбачий</t>
  </si>
  <si>
    <t>ФАП.п. Романово</t>
  </si>
  <si>
    <t>ФАП п. Мельниково</t>
  </si>
  <si>
    <t>ФАП п.Холмогоровка</t>
  </si>
  <si>
    <t>ФАП Весновский</t>
  </si>
  <si>
    <t>ФАП Узловский</t>
  </si>
  <si>
    <t>ФАП Алексеевский</t>
  </si>
  <si>
    <t>ФАП Новоуральский</t>
  </si>
  <si>
    <t>ФАП Правдинский</t>
  </si>
  <si>
    <t>ФАП Неманский</t>
  </si>
  <si>
    <t>ФАП Толстовский</t>
  </si>
  <si>
    <t>ФАП Пригородный</t>
  </si>
  <si>
    <t>ФАП Чистопрудненский</t>
  </si>
  <si>
    <t>ФАП Покрышкинский</t>
  </si>
  <si>
    <t>ФАП Краснолесенский</t>
  </si>
  <si>
    <t>ФАП Илюшинский</t>
  </si>
  <si>
    <t>ФАП Луговский</t>
  </si>
  <si>
    <t>ФАП Садовский</t>
  </si>
  <si>
    <t>ФАП Чернышевский</t>
  </si>
  <si>
    <t>ФАП Калининский</t>
  </si>
  <si>
    <t>ФАП Высоковский</t>
  </si>
  <si>
    <t>ФАП Фурмановский</t>
  </si>
  <si>
    <t>ФАП Бабушкинский</t>
  </si>
  <si>
    <t>ФАП Яснополянский</t>
  </si>
  <si>
    <t>ФАП Невский</t>
  </si>
  <si>
    <t>ФАП п. Б.Село</t>
  </si>
  <si>
    <t>ФАП п. Отрадное</t>
  </si>
  <si>
    <t>ФАП п. Садовое</t>
  </si>
  <si>
    <t>ФАП п. Новостроево</t>
  </si>
  <si>
    <t>ФАП п. Карамышево</t>
  </si>
  <si>
    <t>ФАП п. Мальцево</t>
  </si>
  <si>
    <t xml:space="preserve">ФАП п. Красноярское </t>
  </si>
  <si>
    <t>ФАП п.Кадымка</t>
  </si>
  <si>
    <t>ФАП п. Багратионово</t>
  </si>
  <si>
    <t>ФАП п. Лужки</t>
  </si>
  <si>
    <t>ФАП п. Сосновка</t>
  </si>
  <si>
    <t>ФАП п. Саранское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</si>
  <si>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</si>
  <si>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</si>
  <si>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</si>
  <si>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</si>
  <si>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</si>
  <si>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</si>
  <si>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</si>
  <si>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</si>
  <si>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п.Дружба</t>
  </si>
  <si>
    <t>ФАП п.Курортное</t>
  </si>
  <si>
    <t>ФАП п.Ново-Бобруйск</t>
  </si>
  <si>
    <t xml:space="preserve">ФАП п.Дальнее </t>
  </si>
  <si>
    <t>ФАП п.Дворкино</t>
  </si>
  <si>
    <t>ФАП п. Каштаново</t>
  </si>
  <si>
    <t>ФАП п.Севское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</si>
  <si>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</si>
  <si>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</si>
  <si>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</si>
  <si>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</si>
  <si>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</si>
  <si>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</si>
  <si>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Тимирязевский</t>
  </si>
  <si>
    <t>ФАП Ржевский</t>
  </si>
  <si>
    <t>ФАП Солонцовский</t>
  </si>
  <si>
    <t>ФАП Вишневский</t>
  </si>
  <si>
    <t>ФАП Заповедненский</t>
  </si>
  <si>
    <t>ФАП Мысовский</t>
  </si>
  <si>
    <t>ФАП Прохладненский</t>
  </si>
  <si>
    <t>ФАП Охотненский</t>
  </si>
  <si>
    <t>ФАП Побединский</t>
  </si>
  <si>
    <t>ФАП Приозерненский</t>
  </si>
  <si>
    <t>ФАП Придорожненский</t>
  </si>
  <si>
    <t>ФАП Ленинский</t>
  </si>
  <si>
    <t>ФАП Краснянский</t>
  </si>
  <si>
    <t>ФАП Гремяченский</t>
  </si>
  <si>
    <t>ФАП Калиновский</t>
  </si>
  <si>
    <t>ФАП Бережковский</t>
  </si>
  <si>
    <t>ФАП Привольненский</t>
  </si>
  <si>
    <t>норматив</t>
  </si>
  <si>
    <t>-</t>
  </si>
  <si>
    <t xml:space="preserve">  Калининградской области </t>
  </si>
  <si>
    <t>численность прикрепленного населения</t>
  </si>
  <si>
    <t>Численность обслуживаемого населения</t>
  </si>
  <si>
    <t>Соответствие ФП, ФАП  правилам МЗ РФ (+/-)</t>
  </si>
  <si>
    <t>Размер финансового обеспечения ФП,ФАП при условии их соответствия требования</t>
  </si>
  <si>
    <t>поправочный коэффициент финансового размера финаснового обеспечения **</t>
  </si>
  <si>
    <t>сумма (тыс.руб.)</t>
  </si>
  <si>
    <t>Плановый объем финансирования ФАП, (тыс.руб.)</t>
  </si>
  <si>
    <t>ФАП п. Большие Горки</t>
  </si>
  <si>
    <t>ФАП п. Славинск</t>
  </si>
  <si>
    <t>менее 100</t>
  </si>
  <si>
    <t>более 2000</t>
  </si>
  <si>
    <t>ГБУЗ КО "Межрайонная больница №1"</t>
  </si>
  <si>
    <t>ФАП п.Приморье</t>
  </si>
  <si>
    <t>ФАП Медовский</t>
  </si>
  <si>
    <t>ФАП Гвардейский</t>
  </si>
  <si>
    <t>ФАП Пограничный</t>
  </si>
  <si>
    <t>ФАП Пушкинский</t>
  </si>
  <si>
    <t>ФАП Пятидорожный</t>
  </si>
  <si>
    <t>ФАП Южный</t>
  </si>
  <si>
    <t>ФАП п. Зорино</t>
  </si>
  <si>
    <t>ФАП п. Истровка</t>
  </si>
  <si>
    <t>ФАП п. Дальнее</t>
  </si>
  <si>
    <t>ФАП п. Красный Яр</t>
  </si>
  <si>
    <t>ФАП п. Малиновка</t>
  </si>
  <si>
    <t>ФАП п. Комсомольск</t>
  </si>
  <si>
    <t>ФАП Кировский</t>
  </si>
  <si>
    <t>ФАП Кутузовский</t>
  </si>
  <si>
    <t>ФАП Мало-Васильевский</t>
  </si>
  <si>
    <t>ФАП Добринский</t>
  </si>
  <si>
    <t>ФАП Моргуновский</t>
  </si>
  <si>
    <t>ФАП Космодемьяновский</t>
  </si>
  <si>
    <t>ФАП Ольховский</t>
  </si>
  <si>
    <t>ФАП Междуреченский</t>
  </si>
  <si>
    <t>ФАП Брянский</t>
  </si>
  <si>
    <t>ФАП.п. Моховое</t>
  </si>
  <si>
    <t>ФАП п.Морское</t>
  </si>
  <si>
    <t>ФАП п.Куликово</t>
  </si>
  <si>
    <t>ФАП п.Переславское</t>
  </si>
  <si>
    <t>ФАП Мичуринский</t>
  </si>
  <si>
    <t>ФАП п. Ракитино</t>
  </si>
  <si>
    <t>ФАП п.Маломожайское</t>
  </si>
  <si>
    <t>ФАП п. Ульяново</t>
  </si>
  <si>
    <t>ФАП п. Лунино</t>
  </si>
  <si>
    <t>ФАП п. Лесное</t>
  </si>
  <si>
    <t>ФАП п.Ветрово</t>
  </si>
  <si>
    <t>ФАП п. Дубки</t>
  </si>
  <si>
    <t>ФАП п. Новоколхозное</t>
  </si>
  <si>
    <t>ФАП п. Яблоновка</t>
  </si>
  <si>
    <t>ФАП п. Нилово</t>
  </si>
  <si>
    <t>ФАП п. Суворовка</t>
  </si>
  <si>
    <t>ФАП п. Чистополье</t>
  </si>
  <si>
    <t>ФАП п. Гаврилово</t>
  </si>
  <si>
    <t>ФАП п.Ново-Гурьевское</t>
  </si>
  <si>
    <t>ФАП Пеньковский</t>
  </si>
  <si>
    <t>ФАП Доваторовский</t>
  </si>
  <si>
    <t>ФАП Краснооктябрьский</t>
  </si>
  <si>
    <t>ФАП Краснополянсский</t>
  </si>
  <si>
    <t>ФАП Свободненский</t>
  </si>
  <si>
    <t>ФАП Калужский</t>
  </si>
  <si>
    <t>ФАП Каменский</t>
  </si>
  <si>
    <t>ФАП Загорский</t>
  </si>
  <si>
    <t>ФАП Глушковский</t>
  </si>
  <si>
    <t>1 798,0 тыс.руб.</t>
  </si>
  <si>
    <t>252,7 тыс.руб.</t>
  </si>
  <si>
    <t>1 070,7 тыс.руб.</t>
  </si>
  <si>
    <t>1 601,2 тыс.руб.</t>
  </si>
  <si>
    <t>2 247,5 тыс.руб.</t>
  </si>
  <si>
    <t xml:space="preserve"> от 30 декабря 2020 года</t>
  </si>
  <si>
    <t>Размер финансового обеспечения фельдшерско - акушерских пунктов, оказывающих амбулаторную медицинскую помощь в рамках базовой программы ОМС на 2021 год</t>
  </si>
  <si>
    <t>ФАП п. Ельняки</t>
  </si>
  <si>
    <t>Приложение № 1</t>
  </si>
  <si>
    <t>к Дополнительному соглашению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</si>
</sst>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#,##0.0000"/>
    <numFmt numFmtId="166" formatCode="#,##0.00000"/>
    <numFmt numFmtId="167" formatCode="#,##0.000000"/>
    <numFmt numFmtId="168" formatCode="_-* #,##0.00_р_._-;\-* #,##0.00_р_._-;_-* &quot;-&quot;_р_._-;_-@_-"/>
    <numFmt numFmtId="169" formatCode="0.000000"/>
    <numFmt numFmtId="170" formatCode="_-* #,##0.0000_р_._-;\-* #,##0.00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center" vertical="center"/>
    </xf>
    <xf numFmtId="4" fontId="5" fillId="2" borderId="3" xfId="1" applyNumberFormat="1" applyFont="1" applyFill="1" applyBorder="1" applyAlignment="1">
      <alignment horizontal="center" vertical="center"/>
    </xf>
    <xf numFmtId="3" fontId="5" fillId="2" borderId="3" xfId="1" applyNumberFormat="1" applyFont="1" applyFill="1" applyBorder="1" applyAlignment="1">
      <alignment horizontal="center" vertical="center"/>
    </xf>
    <xf numFmtId="41" fontId="5" fillId="2" borderId="3" xfId="1" applyNumberFormat="1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4" fontId="5" fillId="2" borderId="5" xfId="1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vertical="center" wrapText="1"/>
    </xf>
    <xf numFmtId="0" fontId="11" fillId="0" borderId="0" xfId="0" applyFont="1"/>
    <xf numFmtId="3" fontId="5" fillId="2" borderId="5" xfId="1" applyNumberFormat="1" applyFont="1" applyFill="1" applyBorder="1" applyAlignment="1">
      <alignment horizontal="center" vertical="center"/>
    </xf>
    <xf numFmtId="0" fontId="13" fillId="0" borderId="29" xfId="0" applyFont="1" applyBorder="1"/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4" fillId="0" borderId="6" xfId="0" applyFont="1" applyBorder="1"/>
    <xf numFmtId="0" fontId="5" fillId="0" borderId="6" xfId="0" applyFont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5" fillId="0" borderId="28" xfId="0" applyFont="1" applyBorder="1"/>
    <xf numFmtId="0" fontId="4" fillId="0" borderId="28" xfId="0" applyFont="1" applyBorder="1"/>
    <xf numFmtId="0" fontId="5" fillId="0" borderId="28" xfId="0" applyFont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3" fontId="8" fillId="0" borderId="36" xfId="0" applyNumberFormat="1" applyFont="1" applyBorder="1" applyAlignment="1">
      <alignment horizontal="center" vertical="center"/>
    </xf>
    <xf numFmtId="3" fontId="8" fillId="0" borderId="34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5" fillId="0" borderId="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3" fontId="8" fillId="2" borderId="36" xfId="0" applyNumberFormat="1" applyFont="1" applyFill="1" applyBorder="1" applyAlignment="1">
      <alignment horizontal="center" vertical="center"/>
    </xf>
    <xf numFmtId="4" fontId="5" fillId="2" borderId="6" xfId="1" applyNumberFormat="1" applyFont="1" applyFill="1" applyBorder="1" applyAlignment="1">
      <alignment horizontal="center" vertical="center"/>
    </xf>
    <xf numFmtId="4" fontId="4" fillId="2" borderId="6" xfId="1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166" fontId="5" fillId="0" borderId="28" xfId="1" applyNumberFormat="1" applyFont="1" applyBorder="1" applyAlignment="1">
      <alignment horizontal="center" vertical="center"/>
    </xf>
    <xf numFmtId="167" fontId="5" fillId="0" borderId="28" xfId="1" applyNumberFormat="1" applyFont="1" applyBorder="1" applyAlignment="1">
      <alignment horizontal="center" vertical="center"/>
    </xf>
    <xf numFmtId="164" fontId="5" fillId="2" borderId="5" xfId="1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3" fontId="12" fillId="2" borderId="6" xfId="1" applyNumberFormat="1" applyFont="1" applyFill="1" applyBorder="1" applyAlignment="1">
      <alignment horizontal="center" vertical="center"/>
    </xf>
    <xf numFmtId="41" fontId="5" fillId="2" borderId="6" xfId="1" applyNumberFormat="1" applyFont="1" applyFill="1" applyBorder="1" applyAlignment="1">
      <alignment horizontal="center" vertical="center"/>
    </xf>
    <xf numFmtId="3" fontId="8" fillId="2" borderId="37" xfId="0" applyNumberFormat="1" applyFont="1" applyFill="1" applyBorder="1" applyAlignment="1">
      <alignment horizontal="center" vertical="center"/>
    </xf>
    <xf numFmtId="165" fontId="5" fillId="2" borderId="28" xfId="1" applyNumberFormat="1" applyFont="1" applyFill="1" applyBorder="1" applyAlignment="1">
      <alignment horizontal="center" vertical="center"/>
    </xf>
    <xf numFmtId="4" fontId="5" fillId="2" borderId="28" xfId="1" applyNumberFormat="1" applyFont="1" applyFill="1" applyBorder="1" applyAlignment="1">
      <alignment horizontal="center" vertical="center"/>
    </xf>
    <xf numFmtId="165" fontId="4" fillId="2" borderId="28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3" fontId="8" fillId="2" borderId="25" xfId="0" applyNumberFormat="1" applyFont="1" applyFill="1" applyBorder="1" applyAlignment="1">
      <alignment horizontal="center" vertical="center"/>
    </xf>
    <xf numFmtId="170" fontId="5" fillId="2" borderId="28" xfId="1" applyNumberFormat="1" applyFont="1" applyFill="1" applyBorder="1" applyAlignment="1">
      <alignment horizontal="center" vertical="center"/>
    </xf>
    <xf numFmtId="170" fontId="4" fillId="2" borderId="28" xfId="1" applyNumberFormat="1" applyFont="1" applyFill="1" applyBorder="1" applyAlignment="1">
      <alignment horizontal="center" vertical="center"/>
    </xf>
    <xf numFmtId="170" fontId="4" fillId="0" borderId="28" xfId="1" applyNumberFormat="1" applyFont="1" applyBorder="1" applyAlignment="1">
      <alignment horizontal="center" vertical="center"/>
    </xf>
    <xf numFmtId="170" fontId="5" fillId="0" borderId="28" xfId="1" applyNumberFormat="1" applyFont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8" fillId="0" borderId="27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0" fontId="4" fillId="0" borderId="12" xfId="0" applyFont="1" applyBorder="1"/>
    <xf numFmtId="0" fontId="5" fillId="0" borderId="12" xfId="0" applyFont="1" applyBorder="1"/>
    <xf numFmtId="4" fontId="5" fillId="2" borderId="12" xfId="1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166" fontId="4" fillId="0" borderId="39" xfId="0" applyNumberFormat="1" applyFont="1" applyBorder="1" applyAlignment="1">
      <alignment horizontal="center" vertical="center" wrapText="1"/>
    </xf>
    <xf numFmtId="3" fontId="9" fillId="0" borderId="40" xfId="0" applyNumberFormat="1" applyFont="1" applyBorder="1" applyAlignment="1">
      <alignment horizontal="center" vertical="center" wrapText="1"/>
    </xf>
    <xf numFmtId="164" fontId="4" fillId="0" borderId="39" xfId="0" applyNumberFormat="1" applyFont="1" applyBorder="1" applyAlignment="1">
      <alignment horizontal="center" vertical="center" wrapText="1"/>
    </xf>
    <xf numFmtId="166" fontId="4" fillId="0" borderId="38" xfId="0" applyNumberFormat="1" applyFont="1" applyBorder="1" applyAlignment="1">
      <alignment horizontal="center" vertical="center" wrapText="1"/>
    </xf>
    <xf numFmtId="4" fontId="4" fillId="2" borderId="40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4" fontId="4" fillId="2" borderId="39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3" fontId="9" fillId="2" borderId="39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Border="1" applyAlignment="1">
      <alignment horizontal="center" vertical="center" wrapText="1"/>
    </xf>
    <xf numFmtId="4" fontId="4" fillId="2" borderId="39" xfId="0" applyNumberFormat="1" applyFont="1" applyFill="1" applyBorder="1" applyAlignment="1">
      <alignment vertical="center" wrapText="1"/>
    </xf>
    <xf numFmtId="0" fontId="4" fillId="0" borderId="27" xfId="0" applyFont="1" applyBorder="1"/>
    <xf numFmtId="0" fontId="4" fillId="0" borderId="22" xfId="0" applyFont="1" applyBorder="1"/>
    <xf numFmtId="0" fontId="4" fillId="0" borderId="16" xfId="0" applyFont="1" applyBorder="1"/>
    <xf numFmtId="3" fontId="5" fillId="0" borderId="22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6" fontId="5" fillId="0" borderId="27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5" fontId="4" fillId="2" borderId="27" xfId="0" applyNumberFormat="1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horizontal="center" vertical="center"/>
    </xf>
    <xf numFmtId="170" fontId="4" fillId="2" borderId="27" xfId="1" applyNumberFormat="1" applyFont="1" applyFill="1" applyBorder="1" applyAlignment="1">
      <alignment horizontal="center" vertical="center"/>
    </xf>
    <xf numFmtId="3" fontId="4" fillId="2" borderId="16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3" fontId="5" fillId="0" borderId="23" xfId="0" applyNumberFormat="1" applyFont="1" applyBorder="1" applyAlignment="1">
      <alignment horizontal="center"/>
    </xf>
    <xf numFmtId="3" fontId="5" fillId="0" borderId="33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/>
    </xf>
    <xf numFmtId="4" fontId="5" fillId="0" borderId="23" xfId="0" applyNumberFormat="1" applyFont="1" applyBorder="1" applyAlignment="1">
      <alignment horizontal="center"/>
    </xf>
    <xf numFmtId="4" fontId="5" fillId="0" borderId="33" xfId="0" applyNumberFormat="1" applyFont="1" applyBorder="1" applyAlignment="1">
      <alignment horizontal="center"/>
    </xf>
    <xf numFmtId="4" fontId="5" fillId="0" borderId="19" xfId="0" applyNumberFormat="1" applyFont="1" applyBorder="1" applyAlignment="1">
      <alignment horizontal="center"/>
    </xf>
    <xf numFmtId="170" fontId="5" fillId="0" borderId="23" xfId="1" applyNumberFormat="1" applyFont="1" applyBorder="1" applyAlignment="1">
      <alignment horizontal="center"/>
    </xf>
    <xf numFmtId="4" fontId="5" fillId="0" borderId="29" xfId="0" applyNumberFormat="1" applyFont="1" applyBorder="1" applyAlignment="1">
      <alignment horizontal="center"/>
    </xf>
    <xf numFmtId="0" fontId="6" fillId="0" borderId="1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7" xfId="0" applyFont="1" applyBorder="1"/>
    <xf numFmtId="3" fontId="2" fillId="2" borderId="0" xfId="0" applyNumberFormat="1" applyFont="1" applyFill="1" applyAlignment="1">
      <alignment horizontal="right" vertical="center"/>
    </xf>
    <xf numFmtId="4" fontId="4" fillId="2" borderId="38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164" fontId="4" fillId="0" borderId="5" xfId="1" applyNumberFormat="1" applyFont="1" applyBorder="1" applyAlignment="1">
      <alignment horizontal="center" vertical="center"/>
    </xf>
    <xf numFmtId="166" fontId="4" fillId="0" borderId="28" xfId="1" applyNumberFormat="1" applyFont="1" applyBorder="1" applyAlignment="1">
      <alignment horizontal="center" vertical="center"/>
    </xf>
    <xf numFmtId="41" fontId="4" fillId="2" borderId="3" xfId="1" applyNumberFormat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/>
    </xf>
    <xf numFmtId="41" fontId="4" fillId="2" borderId="28" xfId="1" applyNumberFormat="1" applyFont="1" applyFill="1" applyBorder="1" applyAlignment="1">
      <alignment horizontal="center" vertical="center"/>
    </xf>
    <xf numFmtId="41" fontId="4" fillId="2" borderId="6" xfId="1" applyNumberFormat="1" applyFont="1" applyFill="1" applyBorder="1" applyAlignment="1">
      <alignment horizontal="center" vertical="center"/>
    </xf>
    <xf numFmtId="4" fontId="4" fillId="2" borderId="5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5" xfId="1" applyNumberFormat="1" applyFont="1" applyFill="1" applyBorder="1" applyAlignment="1">
      <alignment horizontal="center" vertical="center"/>
    </xf>
    <xf numFmtId="41" fontId="4" fillId="0" borderId="6" xfId="1" applyNumberFormat="1" applyFont="1" applyBorder="1" applyAlignment="1">
      <alignment horizontal="center" vertical="center"/>
    </xf>
    <xf numFmtId="167" fontId="4" fillId="0" borderId="28" xfId="1" applyNumberFormat="1" applyFont="1" applyBorder="1" applyAlignment="1">
      <alignment horizontal="center" vertical="center"/>
    </xf>
    <xf numFmtId="167" fontId="4" fillId="2" borderId="28" xfId="1" applyNumberFormat="1" applyFont="1" applyFill="1" applyBorder="1" applyAlignment="1">
      <alignment horizontal="center" vertical="center"/>
    </xf>
    <xf numFmtId="43" fontId="4" fillId="2" borderId="6" xfId="1" applyNumberFormat="1" applyFont="1" applyFill="1" applyBorder="1" applyAlignment="1">
      <alignment horizontal="center" vertical="center"/>
    </xf>
    <xf numFmtId="168" fontId="4" fillId="2" borderId="6" xfId="1" applyNumberFormat="1" applyFont="1" applyFill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167" fontId="6" fillId="0" borderId="28" xfId="1" applyNumberFormat="1" applyFont="1" applyBorder="1" applyAlignment="1">
      <alignment horizontal="center" vertical="center"/>
    </xf>
    <xf numFmtId="4" fontId="12" fillId="2" borderId="6" xfId="1" applyNumberFormat="1" applyFont="1" applyFill="1" applyBorder="1" applyAlignment="1">
      <alignment horizontal="center" vertical="center"/>
    </xf>
    <xf numFmtId="41" fontId="12" fillId="2" borderId="3" xfId="1" applyNumberFormat="1" applyFont="1" applyFill="1" applyBorder="1" applyAlignment="1">
      <alignment horizontal="center" vertical="center"/>
    </xf>
    <xf numFmtId="41" fontId="5" fillId="2" borderId="28" xfId="1" applyNumberFormat="1" applyFont="1" applyFill="1" applyBorder="1" applyAlignment="1">
      <alignment horizontal="center" vertical="center"/>
    </xf>
    <xf numFmtId="41" fontId="12" fillId="2" borderId="6" xfId="1" applyNumberFormat="1" applyFont="1" applyFill="1" applyBorder="1" applyAlignment="1">
      <alignment horizontal="center" vertical="center"/>
    </xf>
    <xf numFmtId="170" fontId="12" fillId="2" borderId="28" xfId="1" applyNumberFormat="1" applyFont="1" applyFill="1" applyBorder="1" applyAlignment="1">
      <alignment horizontal="center" vertical="center"/>
    </xf>
    <xf numFmtId="3" fontId="12" fillId="2" borderId="3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9" fontId="4" fillId="0" borderId="28" xfId="0" applyNumberFormat="1" applyFont="1" applyBorder="1" applyAlignment="1">
      <alignment horizontal="center"/>
    </xf>
    <xf numFmtId="0" fontId="15" fillId="0" borderId="12" xfId="0" applyFont="1" applyBorder="1"/>
    <xf numFmtId="4" fontId="6" fillId="2" borderId="6" xfId="1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/>
    </xf>
    <xf numFmtId="4" fontId="6" fillId="2" borderId="28" xfId="1" applyNumberFormat="1" applyFont="1" applyFill="1" applyBorder="1" applyAlignment="1">
      <alignment horizontal="center" vertical="center"/>
    </xf>
    <xf numFmtId="170" fontId="6" fillId="2" borderId="28" xfId="1" applyNumberFormat="1" applyFont="1" applyFill="1" applyBorder="1" applyAlignment="1">
      <alignment horizontal="center" vertical="center"/>
    </xf>
    <xf numFmtId="0" fontId="12" fillId="0" borderId="12" xfId="0" applyFont="1" applyBorder="1"/>
    <xf numFmtId="3" fontId="5" fillId="2" borderId="28" xfId="1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41" fontId="5" fillId="0" borderId="6" xfId="1" applyNumberFormat="1" applyFont="1" applyBorder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/>
    </xf>
    <xf numFmtId="41" fontId="5" fillId="2" borderId="5" xfId="1" applyNumberFormat="1" applyFont="1" applyFill="1" applyBorder="1" applyAlignment="1">
      <alignment horizontal="center" vertical="center"/>
    </xf>
    <xf numFmtId="41" fontId="5" fillId="2" borderId="12" xfId="1" applyNumberFormat="1" applyFont="1" applyFill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15" fillId="0" borderId="12" xfId="0" applyFont="1" applyFill="1" applyBorder="1" applyAlignment="1">
      <alignment horizontal="left" vertical="center" wrapText="1"/>
    </xf>
    <xf numFmtId="0" fontId="0" fillId="0" borderId="15" xfId="0" applyFont="1" applyBorder="1"/>
    <xf numFmtId="0" fontId="16" fillId="0" borderId="0" xfId="0" applyFont="1"/>
    <xf numFmtId="0" fontId="17" fillId="0" borderId="30" xfId="0" applyFont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left" vertical="center" wrapText="1"/>
    </xf>
    <xf numFmtId="41" fontId="17" fillId="0" borderId="6" xfId="1" applyNumberFormat="1" applyFont="1" applyBorder="1" applyAlignment="1">
      <alignment horizontal="center" vertical="center"/>
    </xf>
    <xf numFmtId="41" fontId="17" fillId="2" borderId="3" xfId="1" applyNumberFormat="1" applyFont="1" applyFill="1" applyBorder="1" applyAlignment="1">
      <alignment horizontal="center" vertical="center"/>
    </xf>
    <xf numFmtId="164" fontId="17" fillId="2" borderId="5" xfId="1" applyNumberFormat="1" applyFont="1" applyFill="1" applyBorder="1" applyAlignment="1">
      <alignment horizontal="center" vertical="center"/>
    </xf>
    <xf numFmtId="167" fontId="17" fillId="2" borderId="28" xfId="1" applyNumberFormat="1" applyFont="1" applyFill="1" applyBorder="1" applyAlignment="1">
      <alignment horizontal="center" vertical="center"/>
    </xf>
    <xf numFmtId="43" fontId="17" fillId="2" borderId="6" xfId="1" applyNumberFormat="1" applyFont="1" applyFill="1" applyBorder="1" applyAlignment="1">
      <alignment horizontal="center" vertical="center"/>
    </xf>
    <xf numFmtId="3" fontId="17" fillId="2" borderId="3" xfId="1" applyNumberFormat="1" applyFont="1" applyFill="1" applyBorder="1" applyAlignment="1">
      <alignment horizontal="center" vertical="center"/>
    </xf>
    <xf numFmtId="4" fontId="17" fillId="2" borderId="5" xfId="1" applyNumberFormat="1" applyFont="1" applyFill="1" applyBorder="1" applyAlignment="1">
      <alignment horizontal="center" vertical="center"/>
    </xf>
    <xf numFmtId="170" fontId="17" fillId="2" borderId="28" xfId="1" applyNumberFormat="1" applyFont="1" applyFill="1" applyBorder="1" applyAlignment="1">
      <alignment horizontal="center" vertical="center"/>
    </xf>
    <xf numFmtId="4" fontId="17" fillId="2" borderId="6" xfId="1" applyNumberFormat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center" vertical="center"/>
    </xf>
    <xf numFmtId="169" fontId="17" fillId="0" borderId="28" xfId="0" applyNumberFormat="1" applyFont="1" applyBorder="1" applyAlignment="1">
      <alignment horizontal="center"/>
    </xf>
    <xf numFmtId="0" fontId="17" fillId="0" borderId="12" xfId="0" applyFont="1" applyBorder="1"/>
    <xf numFmtId="4" fontId="12" fillId="2" borderId="28" xfId="1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3" fontId="2" fillId="2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10" fillId="0" borderId="41" xfId="0" applyNumberFormat="1" applyFont="1" applyBorder="1" applyAlignment="1">
      <alignment horizontal="center" vertical="center" wrapText="1"/>
    </xf>
    <xf numFmtId="4" fontId="10" fillId="0" borderId="24" xfId="0" applyNumberFormat="1" applyFont="1" applyBorder="1" applyAlignment="1">
      <alignment horizontal="center" vertical="center" wrapText="1"/>
    </xf>
    <xf numFmtId="4" fontId="10" fillId="0" borderId="42" xfId="0" applyNumberFormat="1" applyFont="1" applyBorder="1" applyAlignment="1">
      <alignment horizontal="center" vertical="center" wrapText="1"/>
    </xf>
    <xf numFmtId="4" fontId="4" fillId="2" borderId="37" xfId="0" applyNumberFormat="1" applyFont="1" applyFill="1" applyBorder="1" applyAlignment="1">
      <alignment horizontal="center" vertical="center" wrapText="1"/>
    </xf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4" fontId="2" fillId="0" borderId="3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43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40" xfId="0" applyNumberFormat="1" applyFont="1" applyBorder="1" applyAlignment="1">
      <alignment horizontal="center" vertical="center" wrapText="1"/>
    </xf>
    <xf numFmtId="43" fontId="2" fillId="0" borderId="8" xfId="1" applyFont="1" applyBorder="1" applyAlignment="1">
      <alignment horizontal="center"/>
    </xf>
    <xf numFmtId="43" fontId="2" fillId="0" borderId="44" xfId="1" applyFont="1" applyBorder="1" applyAlignment="1">
      <alignment horizontal="center"/>
    </xf>
    <xf numFmtId="167" fontId="17" fillId="0" borderId="28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09"/>
  <sheetViews>
    <sheetView tabSelected="1" view="pageBreakPreview" topLeftCell="B1" zoomScaleNormal="100" zoomScaleSheetLayoutView="100" workbookViewId="0">
      <selection activeCell="O48" sqref="O48"/>
    </sheetView>
  </sheetViews>
  <sheetFormatPr defaultColWidth="9.109375" defaultRowHeight="13.8" x14ac:dyDescent="0.25"/>
  <cols>
    <col min="1" max="1" width="1.44140625" style="1" customWidth="1"/>
    <col min="2" max="2" width="4" style="1" customWidth="1"/>
    <col min="3" max="3" width="22.88671875" style="1" customWidth="1"/>
    <col min="4" max="4" width="9.6640625" style="1" customWidth="1"/>
    <col min="5" max="5" width="14.33203125" style="1" hidden="1" customWidth="1"/>
    <col min="6" max="6" width="14" style="1" customWidth="1"/>
    <col min="7" max="7" width="9.5546875" style="1" customWidth="1"/>
    <col min="8" max="8" width="12.5546875" style="2" hidden="1" customWidth="1"/>
    <col min="9" max="9" width="9" style="12" hidden="1" customWidth="1"/>
    <col min="10" max="10" width="13.44140625" style="17" customWidth="1"/>
    <col min="11" max="11" width="11.88671875" style="3" customWidth="1"/>
    <col min="12" max="12" width="11.5546875" style="4" hidden="1" customWidth="1"/>
    <col min="13" max="13" width="9.6640625" style="13" hidden="1" customWidth="1"/>
    <col min="14" max="14" width="14.6640625" style="14" customWidth="1"/>
    <col min="15" max="15" width="11.88671875" style="3" customWidth="1"/>
    <col min="16" max="16" width="8.6640625" style="4" hidden="1" customWidth="1"/>
    <col min="17" max="17" width="9" style="6" hidden="1" customWidth="1"/>
    <col min="18" max="18" width="13.5546875" style="14" customWidth="1"/>
    <col min="19" max="19" width="11.33203125" style="3" customWidth="1"/>
    <col min="20" max="21" width="13.5546875" style="4" hidden="1" customWidth="1"/>
    <col min="22" max="22" width="12.33203125" style="1" customWidth="1"/>
    <col min="23" max="23" width="9.6640625" style="1" customWidth="1"/>
    <col min="24" max="24" width="14.6640625" style="1" customWidth="1"/>
    <col min="25" max="16384" width="9.109375" style="1"/>
  </cols>
  <sheetData>
    <row r="1" spans="2:24" ht="15.6" x14ac:dyDescent="0.3">
      <c r="X1" s="204" t="s">
        <v>216</v>
      </c>
    </row>
    <row r="2" spans="2:24" ht="15.6" x14ac:dyDescent="0.3">
      <c r="X2" s="204" t="s">
        <v>217</v>
      </c>
    </row>
    <row r="4" spans="2:24" x14ac:dyDescent="0.25">
      <c r="V4" s="3"/>
      <c r="W4" s="4"/>
      <c r="X4" s="5" t="s">
        <v>21</v>
      </c>
    </row>
    <row r="5" spans="2:24" x14ac:dyDescent="0.25">
      <c r="V5" s="3"/>
      <c r="W5" s="4"/>
      <c r="X5" s="5" t="s">
        <v>20</v>
      </c>
    </row>
    <row r="6" spans="2:24" x14ac:dyDescent="0.25">
      <c r="V6" s="3"/>
      <c r="W6" s="4"/>
      <c r="X6" s="5" t="s">
        <v>145</v>
      </c>
    </row>
    <row r="7" spans="2:24" x14ac:dyDescent="0.25">
      <c r="V7" s="205" t="s">
        <v>213</v>
      </c>
      <c r="W7" s="205"/>
      <c r="X7" s="205"/>
    </row>
    <row r="8" spans="2:24" ht="14.4" customHeight="1" x14ac:dyDescent="0.25">
      <c r="S8" s="205"/>
      <c r="T8" s="205"/>
      <c r="U8" s="132"/>
    </row>
    <row r="9" spans="2:24" ht="48" customHeight="1" thickBot="1" x14ac:dyDescent="0.3">
      <c r="B9" s="206" t="s">
        <v>214</v>
      </c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</row>
    <row r="10" spans="2:24" ht="24" customHeight="1" x14ac:dyDescent="0.25">
      <c r="B10" s="207" t="s">
        <v>0</v>
      </c>
      <c r="C10" s="211" t="s">
        <v>1</v>
      </c>
      <c r="D10" s="215" t="s">
        <v>148</v>
      </c>
      <c r="E10" s="44"/>
      <c r="F10" s="218" t="s">
        <v>147</v>
      </c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  <c r="X10" s="221" t="s">
        <v>152</v>
      </c>
    </row>
    <row r="11" spans="2:24" ht="14.4" customHeight="1" x14ac:dyDescent="0.25">
      <c r="B11" s="208"/>
      <c r="C11" s="212"/>
      <c r="D11" s="216"/>
      <c r="E11" s="45"/>
      <c r="F11" s="224" t="s">
        <v>155</v>
      </c>
      <c r="G11" s="225"/>
      <c r="H11" s="226" t="s">
        <v>2</v>
      </c>
      <c r="I11" s="227"/>
      <c r="J11" s="227"/>
      <c r="K11" s="228"/>
      <c r="L11" s="226" t="s">
        <v>3</v>
      </c>
      <c r="M11" s="227"/>
      <c r="N11" s="227"/>
      <c r="O11" s="228"/>
      <c r="P11" s="226" t="s">
        <v>4</v>
      </c>
      <c r="Q11" s="227"/>
      <c r="R11" s="227"/>
      <c r="S11" s="227"/>
      <c r="T11" s="19"/>
      <c r="U11" s="19"/>
      <c r="V11" s="229" t="s">
        <v>156</v>
      </c>
      <c r="W11" s="230"/>
      <c r="X11" s="222"/>
    </row>
    <row r="12" spans="2:24" ht="25.2" customHeight="1" x14ac:dyDescent="0.25">
      <c r="B12" s="209"/>
      <c r="C12" s="213"/>
      <c r="D12" s="216"/>
      <c r="E12" s="45"/>
      <c r="F12" s="231" t="s">
        <v>149</v>
      </c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3"/>
      <c r="X12" s="222"/>
    </row>
    <row r="13" spans="2:24" ht="14.4" customHeight="1" thickBot="1" x14ac:dyDescent="0.3">
      <c r="B13" s="209"/>
      <c r="C13" s="213"/>
      <c r="D13" s="216"/>
      <c r="E13" s="45"/>
      <c r="F13" s="234" t="s">
        <v>209</v>
      </c>
      <c r="G13" s="235"/>
      <c r="H13" s="104"/>
      <c r="I13" s="236" t="s">
        <v>210</v>
      </c>
      <c r="J13" s="236"/>
      <c r="K13" s="237"/>
      <c r="L13" s="104"/>
      <c r="M13" s="236" t="s">
        <v>211</v>
      </c>
      <c r="N13" s="236"/>
      <c r="O13" s="237"/>
      <c r="P13" s="104"/>
      <c r="Q13" s="134"/>
      <c r="R13" s="236" t="s">
        <v>208</v>
      </c>
      <c r="S13" s="236"/>
      <c r="T13" s="105"/>
      <c r="U13" s="105"/>
      <c r="V13" s="238" t="s">
        <v>212</v>
      </c>
      <c r="W13" s="239"/>
      <c r="X13" s="222"/>
    </row>
    <row r="14" spans="2:24" ht="93.75" customHeight="1" thickBot="1" x14ac:dyDescent="0.3">
      <c r="B14" s="210"/>
      <c r="C14" s="214"/>
      <c r="D14" s="217"/>
      <c r="E14" s="46" t="s">
        <v>143</v>
      </c>
      <c r="F14" s="94" t="s">
        <v>150</v>
      </c>
      <c r="G14" s="133" t="s">
        <v>151</v>
      </c>
      <c r="H14" s="95" t="s">
        <v>146</v>
      </c>
      <c r="I14" s="96" t="s">
        <v>143</v>
      </c>
      <c r="J14" s="97" t="s">
        <v>150</v>
      </c>
      <c r="K14" s="98" t="s">
        <v>151</v>
      </c>
      <c r="L14" s="99" t="str">
        <f>H14</f>
        <v>численность прикрепленного населения</v>
      </c>
      <c r="M14" s="100" t="s">
        <v>143</v>
      </c>
      <c r="N14" s="97" t="s">
        <v>150</v>
      </c>
      <c r="O14" s="98" t="s">
        <v>151</v>
      </c>
      <c r="P14" s="99" t="str">
        <f>H14</f>
        <v>численность прикрепленного населения</v>
      </c>
      <c r="Q14" s="101" t="s">
        <v>143</v>
      </c>
      <c r="R14" s="97" t="s">
        <v>150</v>
      </c>
      <c r="S14" s="102" t="s">
        <v>151</v>
      </c>
      <c r="T14" s="103" t="str">
        <f>P14</f>
        <v>численность прикрепленного населения</v>
      </c>
      <c r="U14" s="101" t="s">
        <v>143</v>
      </c>
      <c r="V14" s="97" t="s">
        <v>150</v>
      </c>
      <c r="W14" s="102" t="s">
        <v>151</v>
      </c>
      <c r="X14" s="223"/>
    </row>
    <row r="15" spans="2:24" s="16" customFormat="1" ht="12" x14ac:dyDescent="0.3">
      <c r="B15" s="15">
        <v>1</v>
      </c>
      <c r="C15" s="43">
        <v>2</v>
      </c>
      <c r="D15" s="48">
        <v>3</v>
      </c>
      <c r="E15" s="47"/>
      <c r="F15" s="43">
        <v>4</v>
      </c>
      <c r="G15" s="56">
        <v>5</v>
      </c>
      <c r="H15" s="47">
        <v>4</v>
      </c>
      <c r="I15" s="43"/>
      <c r="J15" s="56">
        <v>6</v>
      </c>
      <c r="K15" s="60">
        <v>7</v>
      </c>
      <c r="L15" s="26">
        <v>7</v>
      </c>
      <c r="M15" s="27"/>
      <c r="N15" s="71">
        <v>8</v>
      </c>
      <c r="O15" s="60">
        <v>9</v>
      </c>
      <c r="P15" s="26">
        <v>10</v>
      </c>
      <c r="Q15" s="27"/>
      <c r="R15" s="79">
        <v>10</v>
      </c>
      <c r="S15" s="78">
        <v>11</v>
      </c>
      <c r="T15" s="27">
        <v>12</v>
      </c>
      <c r="U15" s="27"/>
      <c r="V15" s="85">
        <v>12</v>
      </c>
      <c r="W15" s="88">
        <v>13</v>
      </c>
      <c r="X15" s="79">
        <v>14</v>
      </c>
    </row>
    <row r="16" spans="2:24" ht="26.4" x14ac:dyDescent="0.25">
      <c r="B16" s="23">
        <v>1</v>
      </c>
      <c r="C16" s="31" t="s">
        <v>157</v>
      </c>
      <c r="D16" s="42">
        <v>1</v>
      </c>
      <c r="E16" s="32"/>
      <c r="F16" s="49"/>
      <c r="G16" s="57"/>
      <c r="H16" s="53">
        <f>H17</f>
        <v>750</v>
      </c>
      <c r="I16" s="59" t="s">
        <v>144</v>
      </c>
      <c r="J16" s="65" t="s">
        <v>144</v>
      </c>
      <c r="K16" s="61">
        <v>764.6</v>
      </c>
      <c r="L16" s="8">
        <f>L18</f>
        <v>1015</v>
      </c>
      <c r="M16" s="67"/>
      <c r="N16" s="72" t="s">
        <v>144</v>
      </c>
      <c r="O16" s="61"/>
      <c r="P16" s="9">
        <v>0</v>
      </c>
      <c r="Q16" s="18"/>
      <c r="R16" s="80" t="s">
        <v>144</v>
      </c>
      <c r="S16" s="70">
        <v>0</v>
      </c>
      <c r="T16" s="8">
        <f>H16+L16+P16</f>
        <v>1765</v>
      </c>
      <c r="U16" s="21"/>
      <c r="V16" s="40"/>
      <c r="W16" s="89"/>
      <c r="X16" s="73">
        <f>G16+K16+O16+S16+W16</f>
        <v>764.6</v>
      </c>
    </row>
    <row r="17" spans="2:24" s="10" customFormat="1" x14ac:dyDescent="0.25">
      <c r="B17" s="25">
        <v>1</v>
      </c>
      <c r="C17" s="135" t="s">
        <v>158</v>
      </c>
      <c r="D17" s="136" t="s">
        <v>144</v>
      </c>
      <c r="E17" s="137"/>
      <c r="F17" s="135"/>
      <c r="G17" s="138"/>
      <c r="H17" s="54">
        <v>750</v>
      </c>
      <c r="I17" s="139">
        <v>1010.7</v>
      </c>
      <c r="J17" s="140">
        <f>ROUND(K17/I17,6)</f>
        <v>0.75650499999999998</v>
      </c>
      <c r="K17" s="62">
        <v>764.6</v>
      </c>
      <c r="L17" s="141">
        <v>0</v>
      </c>
      <c r="M17" s="142">
        <v>1601.2</v>
      </c>
      <c r="N17" s="143">
        <f>ROUND(O17/M17,4)</f>
        <v>0</v>
      </c>
      <c r="O17" s="144">
        <v>0</v>
      </c>
      <c r="P17" s="141">
        <v>0</v>
      </c>
      <c r="Q17" s="145">
        <v>1798</v>
      </c>
      <c r="R17" s="81">
        <f>ROUND(S17/Q17,4)</f>
        <v>0</v>
      </c>
      <c r="S17" s="144">
        <v>0</v>
      </c>
      <c r="T17" s="146">
        <f>H17+L17+P17</f>
        <v>750</v>
      </c>
      <c r="U17" s="147"/>
      <c r="V17" s="40"/>
      <c r="W17" s="89"/>
      <c r="X17" s="73">
        <f t="shared" ref="X17:X81" si="0">G17+K17+O17+S17+W17</f>
        <v>764.6</v>
      </c>
    </row>
    <row r="18" spans="2:24" s="10" customFormat="1" ht="26.4" x14ac:dyDescent="0.25">
      <c r="B18" s="23">
        <v>2</v>
      </c>
      <c r="C18" s="31" t="s">
        <v>5</v>
      </c>
      <c r="D18" s="37">
        <v>2</v>
      </c>
      <c r="E18" s="32"/>
      <c r="F18" s="135"/>
      <c r="G18" s="138"/>
      <c r="H18" s="148">
        <v>0</v>
      </c>
      <c r="I18" s="139"/>
      <c r="J18" s="140"/>
      <c r="K18" s="61">
        <f>SUM(K19+K20)</f>
        <v>764.6</v>
      </c>
      <c r="L18" s="7">
        <f t="shared" ref="L18:R18" si="1">SUM(L19+L20)</f>
        <v>1015</v>
      </c>
      <c r="M18" s="142">
        <v>1601.2</v>
      </c>
      <c r="N18" s="73"/>
      <c r="O18" s="61">
        <f t="shared" si="1"/>
        <v>682.62</v>
      </c>
      <c r="P18" s="7">
        <f t="shared" si="1"/>
        <v>0</v>
      </c>
      <c r="Q18" s="145">
        <v>1798</v>
      </c>
      <c r="R18" s="80">
        <f t="shared" si="1"/>
        <v>0</v>
      </c>
      <c r="S18" s="61"/>
      <c r="T18" s="146">
        <f>H18+L18+P18</f>
        <v>1015</v>
      </c>
      <c r="U18" s="147"/>
      <c r="V18" s="40"/>
      <c r="W18" s="89"/>
      <c r="X18" s="73">
        <f t="shared" si="0"/>
        <v>1447.22</v>
      </c>
    </row>
    <row r="19" spans="2:24" x14ac:dyDescent="0.25">
      <c r="B19" s="25">
        <v>1</v>
      </c>
      <c r="C19" s="135" t="s">
        <v>22</v>
      </c>
      <c r="D19" s="37"/>
      <c r="E19" s="32"/>
      <c r="F19" s="49"/>
      <c r="G19" s="57"/>
      <c r="H19" s="54">
        <v>409</v>
      </c>
      <c r="I19" s="139">
        <v>1010.7</v>
      </c>
      <c r="J19" s="140">
        <f t="shared" ref="J19" si="2">ROUND(K19/I19,6)</f>
        <v>0.75650499999999998</v>
      </c>
      <c r="K19" s="62">
        <v>764.6</v>
      </c>
      <c r="L19" s="8"/>
      <c r="M19" s="142">
        <v>1601.2</v>
      </c>
      <c r="N19" s="72"/>
      <c r="O19" s="61"/>
      <c r="P19" s="8"/>
      <c r="Q19" s="145">
        <v>1798</v>
      </c>
      <c r="R19" s="80"/>
      <c r="S19" s="61"/>
      <c r="T19" s="8"/>
      <c r="U19" s="21"/>
      <c r="V19" s="40"/>
      <c r="W19" s="89"/>
      <c r="X19" s="73">
        <f t="shared" si="0"/>
        <v>764.6</v>
      </c>
    </row>
    <row r="20" spans="2:24" s="10" customFormat="1" x14ac:dyDescent="0.25">
      <c r="B20" s="25">
        <v>2</v>
      </c>
      <c r="C20" s="135" t="s">
        <v>23</v>
      </c>
      <c r="D20" s="136" t="s">
        <v>144</v>
      </c>
      <c r="E20" s="137"/>
      <c r="F20" s="135"/>
      <c r="G20" s="138"/>
      <c r="H20" s="54"/>
      <c r="I20" s="139"/>
      <c r="J20" s="149"/>
      <c r="K20" s="62"/>
      <c r="L20" s="141">
        <v>1015</v>
      </c>
      <c r="M20" s="142">
        <v>1601.2</v>
      </c>
      <c r="N20" s="150">
        <f t="shared" ref="N20" si="3">ROUND(O20/M20,6)</f>
        <v>0.42631799999999997</v>
      </c>
      <c r="O20" s="151">
        <v>682.62</v>
      </c>
      <c r="P20" s="141">
        <v>0</v>
      </c>
      <c r="Q20" s="145">
        <v>1798</v>
      </c>
      <c r="R20" s="81">
        <f t="shared" ref="R20:R32" si="4">ROUND(S20/Q20,4)</f>
        <v>0</v>
      </c>
      <c r="S20" s="151">
        <v>0</v>
      </c>
      <c r="T20" s="146">
        <f>H20+L20+P20</f>
        <v>1015</v>
      </c>
      <c r="U20" s="147"/>
      <c r="V20" s="40"/>
      <c r="W20" s="89"/>
      <c r="X20" s="73">
        <f t="shared" si="0"/>
        <v>682.62</v>
      </c>
    </row>
    <row r="21" spans="2:24" s="10" customFormat="1" ht="26.4" x14ac:dyDescent="0.25">
      <c r="B21" s="23">
        <v>3</v>
      </c>
      <c r="C21" s="31" t="s">
        <v>6</v>
      </c>
      <c r="D21" s="37">
        <v>18</v>
      </c>
      <c r="E21" s="32"/>
      <c r="F21" s="49"/>
      <c r="G21" s="57"/>
      <c r="H21" s="53">
        <v>437</v>
      </c>
      <c r="I21" s="139"/>
      <c r="J21" s="66"/>
      <c r="K21" s="61">
        <f>SUM(K22:K39)</f>
        <v>9638.4000000000015</v>
      </c>
      <c r="L21" s="7">
        <f t="shared" ref="L21:W21" si="5">SUM(L22:L39)</f>
        <v>2491</v>
      </c>
      <c r="M21" s="142">
        <v>1601.2</v>
      </c>
      <c r="N21" s="150"/>
      <c r="O21" s="61">
        <f t="shared" si="5"/>
        <v>2047.8600000000001</v>
      </c>
      <c r="P21" s="7">
        <f t="shared" si="5"/>
        <v>0</v>
      </c>
      <c r="Q21" s="145">
        <v>1798</v>
      </c>
      <c r="R21" s="81"/>
      <c r="S21" s="61">
        <f t="shared" si="5"/>
        <v>694.99</v>
      </c>
      <c r="T21" s="7">
        <f t="shared" si="5"/>
        <v>9748</v>
      </c>
      <c r="U21" s="18"/>
      <c r="V21" s="73"/>
      <c r="W21" s="91">
        <f t="shared" si="5"/>
        <v>1288.2</v>
      </c>
      <c r="X21" s="73">
        <f t="shared" si="0"/>
        <v>13669.450000000003</v>
      </c>
    </row>
    <row r="22" spans="2:24" s="10" customFormat="1" x14ac:dyDescent="0.25">
      <c r="B22" s="25">
        <v>1</v>
      </c>
      <c r="C22" s="135" t="s">
        <v>24</v>
      </c>
      <c r="D22" s="136" t="s">
        <v>144</v>
      </c>
      <c r="E22" s="137"/>
      <c r="F22" s="135"/>
      <c r="G22" s="138"/>
      <c r="H22" s="148">
        <v>0</v>
      </c>
      <c r="I22" s="139">
        <v>1010.7</v>
      </c>
      <c r="J22" s="149">
        <f t="shared" ref="J22:J24" si="6">ROUND(K22/I22,6)</f>
        <v>0.75650499999999998</v>
      </c>
      <c r="K22" s="151">
        <v>764.6</v>
      </c>
      <c r="L22" s="146">
        <v>1375</v>
      </c>
      <c r="M22" s="142">
        <v>1601.2</v>
      </c>
      <c r="N22" s="150"/>
      <c r="O22" s="62"/>
      <c r="P22" s="141"/>
      <c r="Q22" s="145">
        <v>1798</v>
      </c>
      <c r="R22" s="81">
        <f t="shared" si="4"/>
        <v>0</v>
      </c>
      <c r="S22" s="151"/>
      <c r="T22" s="146">
        <f t="shared" ref="T22:T38" si="7">H22+L22+P22</f>
        <v>1375</v>
      </c>
      <c r="U22" s="147"/>
      <c r="V22" s="40"/>
      <c r="W22" s="89"/>
      <c r="X22" s="73">
        <f t="shared" si="0"/>
        <v>764.6</v>
      </c>
    </row>
    <row r="23" spans="2:24" s="10" customFormat="1" x14ac:dyDescent="0.25">
      <c r="B23" s="25">
        <v>2</v>
      </c>
      <c r="C23" s="135" t="s">
        <v>159</v>
      </c>
      <c r="D23" s="136" t="s">
        <v>144</v>
      </c>
      <c r="E23" s="137"/>
      <c r="F23" s="135"/>
      <c r="G23" s="138"/>
      <c r="H23" s="148">
        <v>0</v>
      </c>
      <c r="I23" s="139">
        <v>1010.7</v>
      </c>
      <c r="J23" s="149">
        <f t="shared" si="6"/>
        <v>0.45829599999999998</v>
      </c>
      <c r="K23" s="151">
        <v>463.2</v>
      </c>
      <c r="L23" s="141">
        <v>0</v>
      </c>
      <c r="M23" s="142">
        <v>1601.2</v>
      </c>
      <c r="N23" s="150"/>
      <c r="O23" s="151"/>
      <c r="P23" s="146"/>
      <c r="Q23" s="145">
        <v>1798</v>
      </c>
      <c r="R23" s="81">
        <f t="shared" si="4"/>
        <v>0</v>
      </c>
      <c r="S23" s="62"/>
      <c r="T23" s="146">
        <f t="shared" si="7"/>
        <v>0</v>
      </c>
      <c r="U23" s="147"/>
      <c r="V23" s="40"/>
      <c r="W23" s="89"/>
      <c r="X23" s="73">
        <f t="shared" si="0"/>
        <v>463.2</v>
      </c>
    </row>
    <row r="24" spans="2:24" s="10" customFormat="1" x14ac:dyDescent="0.25">
      <c r="B24" s="25">
        <v>3</v>
      </c>
      <c r="C24" s="135" t="s">
        <v>25</v>
      </c>
      <c r="D24" s="136" t="s">
        <v>144</v>
      </c>
      <c r="E24" s="137"/>
      <c r="F24" s="135"/>
      <c r="G24" s="138"/>
      <c r="H24" s="148">
        <v>0</v>
      </c>
      <c r="I24" s="139">
        <v>1010.7</v>
      </c>
      <c r="J24" s="149">
        <f t="shared" si="6"/>
        <v>0.75650499999999998</v>
      </c>
      <c r="K24" s="151">
        <v>764.6</v>
      </c>
      <c r="L24" s="146">
        <v>1116</v>
      </c>
      <c r="M24" s="142">
        <v>1601.2</v>
      </c>
      <c r="N24" s="150"/>
      <c r="O24" s="62"/>
      <c r="P24" s="141">
        <v>0</v>
      </c>
      <c r="Q24" s="145">
        <v>1798</v>
      </c>
      <c r="R24" s="81">
        <f t="shared" si="4"/>
        <v>0</v>
      </c>
      <c r="S24" s="151">
        <v>0</v>
      </c>
      <c r="T24" s="146">
        <f t="shared" si="7"/>
        <v>1116</v>
      </c>
      <c r="U24" s="147"/>
      <c r="V24" s="40"/>
      <c r="W24" s="89"/>
      <c r="X24" s="73">
        <f t="shared" si="0"/>
        <v>764.6</v>
      </c>
    </row>
    <row r="25" spans="2:24" s="10" customFormat="1" x14ac:dyDescent="0.25">
      <c r="B25" s="25">
        <v>4</v>
      </c>
      <c r="C25" s="135" t="s">
        <v>26</v>
      </c>
      <c r="D25" s="136" t="s">
        <v>144</v>
      </c>
      <c r="E25" s="137"/>
      <c r="F25" s="135"/>
      <c r="G25" s="138"/>
      <c r="H25" s="54">
        <v>258</v>
      </c>
      <c r="I25" s="139"/>
      <c r="J25" s="149"/>
      <c r="K25" s="62"/>
      <c r="L25" s="141">
        <v>0</v>
      </c>
      <c r="M25" s="142">
        <v>1601.2</v>
      </c>
      <c r="N25" s="150">
        <f t="shared" ref="N25:N38" si="8">ROUND(O25/M25,6)</f>
        <v>0.42631799999999997</v>
      </c>
      <c r="O25" s="62">
        <v>682.62</v>
      </c>
      <c r="P25" s="141">
        <v>0</v>
      </c>
      <c r="Q25" s="145">
        <v>1798</v>
      </c>
      <c r="R25" s="81">
        <f t="shared" si="4"/>
        <v>0</v>
      </c>
      <c r="S25" s="151">
        <v>0</v>
      </c>
      <c r="T25" s="146">
        <f t="shared" si="7"/>
        <v>258</v>
      </c>
      <c r="U25" s="147"/>
      <c r="V25" s="40"/>
      <c r="W25" s="89"/>
      <c r="X25" s="73">
        <f t="shared" si="0"/>
        <v>682.62</v>
      </c>
    </row>
    <row r="26" spans="2:24" s="10" customFormat="1" x14ac:dyDescent="0.25">
      <c r="B26" s="25">
        <v>5</v>
      </c>
      <c r="C26" s="135" t="s">
        <v>27</v>
      </c>
      <c r="D26" s="136" t="s">
        <v>144</v>
      </c>
      <c r="E26" s="137"/>
      <c r="F26" s="135"/>
      <c r="G26" s="138"/>
      <c r="H26" s="54">
        <v>785</v>
      </c>
      <c r="I26" s="139"/>
      <c r="J26" s="149"/>
      <c r="K26" s="62"/>
      <c r="L26" s="141">
        <v>0</v>
      </c>
      <c r="M26" s="142">
        <v>1601.2</v>
      </c>
      <c r="N26" s="150"/>
      <c r="O26" s="151">
        <v>0</v>
      </c>
      <c r="P26" s="141">
        <v>0</v>
      </c>
      <c r="Q26" s="145">
        <v>1798</v>
      </c>
      <c r="R26" s="81">
        <f>ROUND(S26/Q26,4)</f>
        <v>0.38650000000000001</v>
      </c>
      <c r="S26" s="151">
        <v>694.99</v>
      </c>
      <c r="T26" s="146">
        <f t="shared" si="7"/>
        <v>785</v>
      </c>
      <c r="U26" s="147"/>
      <c r="V26" s="40"/>
      <c r="W26" s="89"/>
      <c r="X26" s="73">
        <f t="shared" si="0"/>
        <v>694.99</v>
      </c>
    </row>
    <row r="27" spans="2:24" s="10" customFormat="1" x14ac:dyDescent="0.25">
      <c r="B27" s="25">
        <v>6</v>
      </c>
      <c r="C27" s="135" t="s">
        <v>28</v>
      </c>
      <c r="D27" s="136" t="s">
        <v>144</v>
      </c>
      <c r="E27" s="137"/>
      <c r="F27" s="135"/>
      <c r="G27" s="138"/>
      <c r="H27" s="54">
        <v>480</v>
      </c>
      <c r="I27" s="139"/>
      <c r="J27" s="149"/>
      <c r="K27" s="62"/>
      <c r="L27" s="141">
        <v>0</v>
      </c>
      <c r="M27" s="142">
        <v>1601.2</v>
      </c>
      <c r="N27" s="150">
        <f t="shared" si="8"/>
        <v>0.42631799999999997</v>
      </c>
      <c r="O27" s="151">
        <v>682.62</v>
      </c>
      <c r="P27" s="141">
        <v>0</v>
      </c>
      <c r="Q27" s="145">
        <v>1798</v>
      </c>
      <c r="R27" s="81">
        <f t="shared" si="4"/>
        <v>0</v>
      </c>
      <c r="S27" s="151">
        <v>0</v>
      </c>
      <c r="T27" s="146">
        <f t="shared" si="7"/>
        <v>480</v>
      </c>
      <c r="U27" s="147"/>
      <c r="V27" s="40"/>
      <c r="W27" s="89"/>
      <c r="X27" s="73">
        <f t="shared" si="0"/>
        <v>682.62</v>
      </c>
    </row>
    <row r="28" spans="2:24" s="10" customFormat="1" x14ac:dyDescent="0.25">
      <c r="B28" s="25">
        <v>7</v>
      </c>
      <c r="C28" s="135" t="s">
        <v>29</v>
      </c>
      <c r="D28" s="136" t="s">
        <v>144</v>
      </c>
      <c r="E28" s="137"/>
      <c r="F28" s="135"/>
      <c r="G28" s="138"/>
      <c r="H28" s="54">
        <v>601</v>
      </c>
      <c r="I28" s="139">
        <v>1010.7</v>
      </c>
      <c r="J28" s="149">
        <f t="shared" ref="J28:J37" si="9">ROUND(K28/I28,6)</f>
        <v>0.75650499999999998</v>
      </c>
      <c r="K28" s="62">
        <v>764.6</v>
      </c>
      <c r="L28" s="141">
        <v>0</v>
      </c>
      <c r="M28" s="142">
        <v>1601.2</v>
      </c>
      <c r="N28" s="150"/>
      <c r="O28" s="151">
        <v>0</v>
      </c>
      <c r="P28" s="141">
        <v>0</v>
      </c>
      <c r="Q28" s="145">
        <v>1798</v>
      </c>
      <c r="R28" s="81">
        <f t="shared" si="4"/>
        <v>0</v>
      </c>
      <c r="S28" s="151">
        <v>0</v>
      </c>
      <c r="T28" s="146">
        <f t="shared" si="7"/>
        <v>601</v>
      </c>
      <c r="U28" s="147"/>
      <c r="V28" s="40"/>
      <c r="W28" s="89"/>
      <c r="X28" s="73">
        <f t="shared" si="0"/>
        <v>764.6</v>
      </c>
    </row>
    <row r="29" spans="2:24" s="10" customFormat="1" x14ac:dyDescent="0.25">
      <c r="B29" s="25">
        <v>8</v>
      </c>
      <c r="C29" s="135" t="s">
        <v>160</v>
      </c>
      <c r="D29" s="136" t="s">
        <v>144</v>
      </c>
      <c r="E29" s="137"/>
      <c r="F29" s="135"/>
      <c r="G29" s="138"/>
      <c r="H29" s="54">
        <v>421</v>
      </c>
      <c r="I29" s="139">
        <v>1010.7</v>
      </c>
      <c r="J29" s="149">
        <f t="shared" si="9"/>
        <v>0.75650499999999998</v>
      </c>
      <c r="K29" s="62">
        <v>764.6</v>
      </c>
      <c r="L29" s="141">
        <v>0</v>
      </c>
      <c r="M29" s="142">
        <v>1601.2</v>
      </c>
      <c r="N29" s="150"/>
      <c r="O29" s="151">
        <v>0</v>
      </c>
      <c r="P29" s="141">
        <v>0</v>
      </c>
      <c r="Q29" s="145">
        <v>1798</v>
      </c>
      <c r="R29" s="81">
        <f t="shared" si="4"/>
        <v>0</v>
      </c>
      <c r="S29" s="151">
        <v>0</v>
      </c>
      <c r="T29" s="146">
        <f t="shared" si="7"/>
        <v>421</v>
      </c>
      <c r="U29" s="147"/>
      <c r="V29" s="40"/>
      <c r="W29" s="89"/>
      <c r="X29" s="73">
        <f t="shared" si="0"/>
        <v>764.6</v>
      </c>
    </row>
    <row r="30" spans="2:24" s="10" customFormat="1" x14ac:dyDescent="0.25">
      <c r="B30" s="25">
        <v>9</v>
      </c>
      <c r="C30" s="135" t="s">
        <v>30</v>
      </c>
      <c r="D30" s="136" t="s">
        <v>144</v>
      </c>
      <c r="E30" s="137"/>
      <c r="F30" s="135"/>
      <c r="G30" s="138"/>
      <c r="H30" s="54">
        <v>432</v>
      </c>
      <c r="I30" s="139">
        <v>1010.7</v>
      </c>
      <c r="J30" s="149">
        <f t="shared" si="9"/>
        <v>0.75650499999999998</v>
      </c>
      <c r="K30" s="62">
        <v>764.6</v>
      </c>
      <c r="L30" s="141">
        <v>0</v>
      </c>
      <c r="M30" s="142">
        <v>1601.2</v>
      </c>
      <c r="N30" s="150"/>
      <c r="O30" s="151">
        <v>0</v>
      </c>
      <c r="P30" s="141">
        <v>0</v>
      </c>
      <c r="Q30" s="145">
        <v>1798</v>
      </c>
      <c r="R30" s="81">
        <f t="shared" si="4"/>
        <v>0</v>
      </c>
      <c r="S30" s="151">
        <v>0</v>
      </c>
      <c r="T30" s="146">
        <f t="shared" si="7"/>
        <v>432</v>
      </c>
      <c r="U30" s="147"/>
      <c r="V30" s="40"/>
      <c r="W30" s="89"/>
      <c r="X30" s="73">
        <f t="shared" si="0"/>
        <v>764.6</v>
      </c>
    </row>
    <row r="31" spans="2:24" s="10" customFormat="1" x14ac:dyDescent="0.25">
      <c r="B31" s="25">
        <v>10</v>
      </c>
      <c r="C31" s="135" t="s">
        <v>31</v>
      </c>
      <c r="D31" s="136" t="s">
        <v>144</v>
      </c>
      <c r="E31" s="137"/>
      <c r="F31" s="135"/>
      <c r="G31" s="138"/>
      <c r="H31" s="54">
        <v>478</v>
      </c>
      <c r="I31" s="139">
        <v>1010.7</v>
      </c>
      <c r="J31" s="149">
        <f t="shared" si="9"/>
        <v>0.75650499999999998</v>
      </c>
      <c r="K31" s="62">
        <v>764.6</v>
      </c>
      <c r="L31" s="141">
        <v>0</v>
      </c>
      <c r="M31" s="142">
        <v>1601.2</v>
      </c>
      <c r="N31" s="150"/>
      <c r="O31" s="151">
        <v>0</v>
      </c>
      <c r="P31" s="141">
        <v>0</v>
      </c>
      <c r="Q31" s="145">
        <v>1798</v>
      </c>
      <c r="R31" s="81">
        <f t="shared" si="4"/>
        <v>0</v>
      </c>
      <c r="S31" s="151">
        <v>0</v>
      </c>
      <c r="T31" s="146">
        <f t="shared" si="7"/>
        <v>478</v>
      </c>
      <c r="U31" s="147"/>
      <c r="V31" s="40"/>
      <c r="W31" s="89"/>
      <c r="X31" s="73">
        <f t="shared" si="0"/>
        <v>764.6</v>
      </c>
    </row>
    <row r="32" spans="2:24" s="10" customFormat="1" x14ac:dyDescent="0.25">
      <c r="B32" s="25">
        <v>11</v>
      </c>
      <c r="C32" s="135" t="s">
        <v>32</v>
      </c>
      <c r="D32" s="136" t="s">
        <v>144</v>
      </c>
      <c r="E32" s="137"/>
      <c r="F32" s="135"/>
      <c r="G32" s="138"/>
      <c r="H32" s="54">
        <v>714</v>
      </c>
      <c r="I32" s="139">
        <v>1010.7</v>
      </c>
      <c r="J32" s="149">
        <f t="shared" si="9"/>
        <v>0.75650499999999998</v>
      </c>
      <c r="K32" s="62">
        <v>764.6</v>
      </c>
      <c r="L32" s="141">
        <v>0</v>
      </c>
      <c r="M32" s="142">
        <v>1601.2</v>
      </c>
      <c r="N32" s="150"/>
      <c r="O32" s="151">
        <v>0</v>
      </c>
      <c r="P32" s="141">
        <v>0</v>
      </c>
      <c r="Q32" s="145">
        <v>1798</v>
      </c>
      <c r="R32" s="81">
        <f t="shared" si="4"/>
        <v>0</v>
      </c>
      <c r="S32" s="151">
        <v>0</v>
      </c>
      <c r="T32" s="146">
        <f t="shared" si="7"/>
        <v>714</v>
      </c>
      <c r="U32" s="147"/>
      <c r="V32" s="40"/>
      <c r="W32" s="89"/>
      <c r="X32" s="73">
        <f t="shared" si="0"/>
        <v>764.6</v>
      </c>
    </row>
    <row r="33" spans="2:24" x14ac:dyDescent="0.25">
      <c r="B33" s="25">
        <v>12</v>
      </c>
      <c r="C33" s="135" t="s">
        <v>33</v>
      </c>
      <c r="D33" s="38"/>
      <c r="E33" s="33"/>
      <c r="F33" s="49"/>
      <c r="G33" s="57"/>
      <c r="H33" s="53"/>
      <c r="I33" s="139">
        <v>1010.7</v>
      </c>
      <c r="J33" s="149">
        <f t="shared" si="9"/>
        <v>0.75650499999999998</v>
      </c>
      <c r="K33" s="62">
        <v>764.6</v>
      </c>
      <c r="L33" s="9">
        <v>0</v>
      </c>
      <c r="M33" s="142">
        <v>1601.2</v>
      </c>
      <c r="N33" s="150"/>
      <c r="O33" s="69"/>
      <c r="P33" s="9">
        <v>0</v>
      </c>
      <c r="Q33" s="145">
        <v>1798</v>
      </c>
      <c r="R33" s="80" t="s">
        <v>144</v>
      </c>
      <c r="S33" s="70">
        <v>0</v>
      </c>
      <c r="T33" s="8">
        <f t="shared" si="7"/>
        <v>0</v>
      </c>
      <c r="U33" s="21"/>
      <c r="V33" s="40"/>
      <c r="W33" s="89"/>
      <c r="X33" s="73">
        <f t="shared" si="0"/>
        <v>764.6</v>
      </c>
    </row>
    <row r="34" spans="2:24" s="10" customFormat="1" x14ac:dyDescent="0.25">
      <c r="B34" s="25">
        <v>13</v>
      </c>
      <c r="C34" s="135" t="s">
        <v>34</v>
      </c>
      <c r="D34" s="136" t="s">
        <v>144</v>
      </c>
      <c r="E34" s="137"/>
      <c r="F34" s="135"/>
      <c r="G34" s="138"/>
      <c r="H34" s="54">
        <v>828</v>
      </c>
      <c r="I34" s="139">
        <v>1010.7</v>
      </c>
      <c r="J34" s="149">
        <f t="shared" si="9"/>
        <v>0.75650499999999998</v>
      </c>
      <c r="K34" s="62">
        <v>764.6</v>
      </c>
      <c r="L34" s="141">
        <v>0</v>
      </c>
      <c r="M34" s="142">
        <v>1601.2</v>
      </c>
      <c r="N34" s="150"/>
      <c r="O34" s="144">
        <v>0</v>
      </c>
      <c r="P34" s="141">
        <v>0</v>
      </c>
      <c r="Q34" s="145">
        <v>1798</v>
      </c>
      <c r="R34" s="81">
        <f>ROUND(S34/Q34,4)</f>
        <v>0</v>
      </c>
      <c r="S34" s="144">
        <v>0</v>
      </c>
      <c r="T34" s="146">
        <f t="shared" si="7"/>
        <v>828</v>
      </c>
      <c r="U34" s="147"/>
      <c r="V34" s="40"/>
      <c r="W34" s="89"/>
      <c r="X34" s="73">
        <f t="shared" si="0"/>
        <v>764.6</v>
      </c>
    </row>
    <row r="35" spans="2:24" s="10" customFormat="1" x14ac:dyDescent="0.25">
      <c r="B35" s="25">
        <v>14</v>
      </c>
      <c r="C35" s="135" t="s">
        <v>35</v>
      </c>
      <c r="D35" s="136" t="s">
        <v>144</v>
      </c>
      <c r="E35" s="137"/>
      <c r="F35" s="135"/>
      <c r="G35" s="138"/>
      <c r="H35" s="54">
        <v>574</v>
      </c>
      <c r="I35" s="139">
        <v>1010.7</v>
      </c>
      <c r="J35" s="149">
        <f t="shared" si="9"/>
        <v>0.75650499999999998</v>
      </c>
      <c r="K35" s="62">
        <v>764.6</v>
      </c>
      <c r="L35" s="141">
        <v>0</v>
      </c>
      <c r="M35" s="142">
        <v>1601.2</v>
      </c>
      <c r="N35" s="150"/>
      <c r="O35" s="144">
        <v>0</v>
      </c>
      <c r="P35" s="141">
        <v>0</v>
      </c>
      <c r="Q35" s="145">
        <v>1798</v>
      </c>
      <c r="R35" s="81">
        <f>ROUND(S35/Q35,4)</f>
        <v>0</v>
      </c>
      <c r="S35" s="144">
        <v>0</v>
      </c>
      <c r="T35" s="146">
        <f t="shared" si="7"/>
        <v>574</v>
      </c>
      <c r="U35" s="147"/>
      <c r="V35" s="40"/>
      <c r="W35" s="89"/>
      <c r="X35" s="73">
        <f t="shared" si="0"/>
        <v>764.6</v>
      </c>
    </row>
    <row r="36" spans="2:24" s="10" customFormat="1" x14ac:dyDescent="0.25">
      <c r="B36" s="25">
        <v>15</v>
      </c>
      <c r="C36" s="135" t="s">
        <v>161</v>
      </c>
      <c r="D36" s="136" t="s">
        <v>144</v>
      </c>
      <c r="E36" s="137"/>
      <c r="F36" s="135"/>
      <c r="G36" s="138"/>
      <c r="H36" s="54">
        <v>559</v>
      </c>
      <c r="I36" s="139">
        <v>1010.7</v>
      </c>
      <c r="J36" s="149">
        <f t="shared" si="9"/>
        <v>0.75650499999999998</v>
      </c>
      <c r="K36" s="62">
        <v>764.6</v>
      </c>
      <c r="L36" s="141">
        <v>0</v>
      </c>
      <c r="M36" s="142">
        <v>1601.2</v>
      </c>
      <c r="N36" s="150"/>
      <c r="O36" s="144">
        <v>0</v>
      </c>
      <c r="P36" s="141">
        <v>0</v>
      </c>
      <c r="Q36" s="145">
        <v>1798</v>
      </c>
      <c r="R36" s="81">
        <f>ROUND(S36/Q36,4)</f>
        <v>0</v>
      </c>
      <c r="S36" s="144">
        <v>0</v>
      </c>
      <c r="T36" s="146">
        <f t="shared" si="7"/>
        <v>559</v>
      </c>
      <c r="U36" s="147"/>
      <c r="V36" s="40"/>
      <c r="W36" s="89"/>
      <c r="X36" s="73">
        <f t="shared" si="0"/>
        <v>764.6</v>
      </c>
    </row>
    <row r="37" spans="2:24" s="10" customFormat="1" x14ac:dyDescent="0.25">
      <c r="B37" s="25">
        <v>16</v>
      </c>
      <c r="C37" s="135" t="s">
        <v>162</v>
      </c>
      <c r="D37" s="136" t="s">
        <v>144</v>
      </c>
      <c r="E37" s="137"/>
      <c r="F37" s="135"/>
      <c r="G37" s="138"/>
      <c r="H37" s="54">
        <v>601</v>
      </c>
      <c r="I37" s="139">
        <v>1010.7</v>
      </c>
      <c r="J37" s="149">
        <f t="shared" si="9"/>
        <v>0.75650499999999998</v>
      </c>
      <c r="K37" s="62">
        <v>764.6</v>
      </c>
      <c r="L37" s="141">
        <v>0</v>
      </c>
      <c r="M37" s="142">
        <v>1601.2</v>
      </c>
      <c r="N37" s="150"/>
      <c r="O37" s="144">
        <v>0</v>
      </c>
      <c r="P37" s="141">
        <v>0</v>
      </c>
      <c r="Q37" s="145">
        <v>1798</v>
      </c>
      <c r="R37" s="81">
        <f>ROUND(S37/Q37,4)</f>
        <v>0</v>
      </c>
      <c r="S37" s="144">
        <v>0</v>
      </c>
      <c r="T37" s="146">
        <f t="shared" si="7"/>
        <v>601</v>
      </c>
      <c r="U37" s="147"/>
      <c r="V37" s="40"/>
      <c r="W37" s="89"/>
      <c r="X37" s="73">
        <f t="shared" si="0"/>
        <v>764.6</v>
      </c>
    </row>
    <row r="38" spans="2:24" s="10" customFormat="1" x14ac:dyDescent="0.25">
      <c r="B38" s="25">
        <v>17</v>
      </c>
      <c r="C38" s="135" t="s">
        <v>163</v>
      </c>
      <c r="D38" s="136" t="s">
        <v>144</v>
      </c>
      <c r="E38" s="137"/>
      <c r="F38" s="135"/>
      <c r="G38" s="138"/>
      <c r="H38" s="54">
        <v>526</v>
      </c>
      <c r="I38" s="139"/>
      <c r="J38" s="149"/>
      <c r="K38" s="62"/>
      <c r="L38" s="141">
        <v>0</v>
      </c>
      <c r="M38" s="142">
        <v>1601.2</v>
      </c>
      <c r="N38" s="150">
        <f t="shared" si="8"/>
        <v>0.42631799999999997</v>
      </c>
      <c r="O38" s="152">
        <v>682.62</v>
      </c>
      <c r="P38" s="141">
        <v>0</v>
      </c>
      <c r="Q38" s="145">
        <v>1798</v>
      </c>
      <c r="R38" s="81">
        <f>ROUND(S38/Q38,4)</f>
        <v>0</v>
      </c>
      <c r="S38" s="144">
        <v>0</v>
      </c>
      <c r="T38" s="146">
        <f t="shared" si="7"/>
        <v>526</v>
      </c>
      <c r="U38" s="147"/>
      <c r="V38" s="40"/>
      <c r="W38" s="89"/>
      <c r="X38" s="73">
        <f t="shared" si="0"/>
        <v>682.62</v>
      </c>
    </row>
    <row r="39" spans="2:24" s="20" customFormat="1" ht="14.4" x14ac:dyDescent="0.3">
      <c r="B39" s="25">
        <v>18</v>
      </c>
      <c r="C39" s="135" t="s">
        <v>164</v>
      </c>
      <c r="D39" s="37" t="s">
        <v>144</v>
      </c>
      <c r="E39" s="32"/>
      <c r="F39" s="49"/>
      <c r="G39" s="57"/>
      <c r="H39" s="153"/>
      <c r="I39" s="139"/>
      <c r="J39" s="154"/>
      <c r="K39" s="155"/>
      <c r="L39" s="156"/>
      <c r="M39" s="142">
        <v>1601.2</v>
      </c>
      <c r="N39" s="157">
        <f t="shared" ref="N39:N56" si="10">ROUND(O39/M39,4)</f>
        <v>0</v>
      </c>
      <c r="O39" s="158"/>
      <c r="P39" s="156"/>
      <c r="Q39" s="145">
        <v>1798</v>
      </c>
      <c r="R39" s="159"/>
      <c r="S39" s="158"/>
      <c r="T39" s="160"/>
      <c r="U39" s="161">
        <v>2247.5</v>
      </c>
      <c r="V39" s="162">
        <f t="shared" ref="V39" si="11">W39/U39</f>
        <v>0.57317018909899886</v>
      </c>
      <c r="W39" s="163">
        <v>1288.2</v>
      </c>
      <c r="X39" s="73">
        <f t="shared" si="0"/>
        <v>1288.2</v>
      </c>
    </row>
    <row r="40" spans="2:24" s="20" customFormat="1" ht="26.4" x14ac:dyDescent="0.3">
      <c r="B40" s="24">
        <v>4</v>
      </c>
      <c r="C40" s="202" t="s">
        <v>7</v>
      </c>
      <c r="D40" s="38">
        <v>14</v>
      </c>
      <c r="E40" s="32"/>
      <c r="F40" s="49"/>
      <c r="G40" s="57"/>
      <c r="H40" s="153"/>
      <c r="I40" s="139">
        <v>1010.7</v>
      </c>
      <c r="J40" s="154"/>
      <c r="K40" s="155">
        <f>SUM(K41:K54)</f>
        <v>7975.6800000000012</v>
      </c>
      <c r="L40" s="165">
        <f t="shared" ref="L40:R40" si="12">SUM(L41:L53)</f>
        <v>7947</v>
      </c>
      <c r="M40" s="142">
        <v>1601.2</v>
      </c>
      <c r="N40" s="166"/>
      <c r="O40" s="164">
        <f>SUM(O41:O54)</f>
        <v>1834.7199999999998</v>
      </c>
      <c r="P40" s="165">
        <f t="shared" si="12"/>
        <v>3006</v>
      </c>
      <c r="Q40" s="145">
        <v>1798</v>
      </c>
      <c r="R40" s="167">
        <f t="shared" si="12"/>
        <v>0</v>
      </c>
      <c r="S40" s="158"/>
      <c r="T40" s="160"/>
      <c r="U40" s="161">
        <v>2247.5</v>
      </c>
      <c r="V40" s="162"/>
      <c r="W40" s="168"/>
      <c r="X40" s="201">
        <f t="shared" si="0"/>
        <v>9810.4000000000015</v>
      </c>
    </row>
    <row r="41" spans="2:24" x14ac:dyDescent="0.25">
      <c r="B41" s="25">
        <v>1</v>
      </c>
      <c r="C41" s="135" t="s">
        <v>36</v>
      </c>
      <c r="D41" s="37"/>
      <c r="E41" s="32"/>
      <c r="F41" s="49"/>
      <c r="G41" s="57"/>
      <c r="H41" s="53">
        <f>SUM(H42:H58)</f>
        <v>4419</v>
      </c>
      <c r="I41" s="139">
        <v>1010.7</v>
      </c>
      <c r="J41" s="149">
        <f>ROUND(K41/I41,6)</f>
        <v>0.75650499999999998</v>
      </c>
      <c r="K41" s="62">
        <v>764.6</v>
      </c>
      <c r="L41" s="8"/>
      <c r="M41" s="142"/>
      <c r="N41" s="72" t="s">
        <v>144</v>
      </c>
      <c r="O41" s="61"/>
      <c r="P41" s="8">
        <f>SUM(P42:P58)</f>
        <v>1503</v>
      </c>
      <c r="Q41" s="145">
        <v>1798</v>
      </c>
      <c r="R41" s="80" t="s">
        <v>144</v>
      </c>
      <c r="S41" s="61"/>
      <c r="T41" s="8">
        <f t="shared" ref="T41:T53" si="13">H41+L41+P41</f>
        <v>5922</v>
      </c>
      <c r="U41" s="161">
        <v>2247.5</v>
      </c>
      <c r="V41" s="162"/>
      <c r="W41" s="89"/>
      <c r="X41" s="73">
        <f t="shared" si="0"/>
        <v>764.6</v>
      </c>
    </row>
    <row r="42" spans="2:24" s="10" customFormat="1" x14ac:dyDescent="0.25">
      <c r="B42" s="25">
        <v>2</v>
      </c>
      <c r="C42" s="135" t="s">
        <v>37</v>
      </c>
      <c r="D42" s="136" t="s">
        <v>144</v>
      </c>
      <c r="E42" s="137"/>
      <c r="F42" s="135"/>
      <c r="G42" s="138"/>
      <c r="H42" s="54">
        <v>880</v>
      </c>
      <c r="I42" s="139">
        <v>1010.7</v>
      </c>
      <c r="J42" s="149">
        <f>ROUND(K42/I42,6)</f>
        <v>0.75650499999999998</v>
      </c>
      <c r="K42" s="62">
        <v>764.6</v>
      </c>
      <c r="L42" s="141">
        <v>0</v>
      </c>
      <c r="M42" s="142"/>
      <c r="N42" s="143"/>
      <c r="O42" s="151"/>
      <c r="P42" s="141">
        <v>0</v>
      </c>
      <c r="Q42" s="145">
        <v>1798</v>
      </c>
      <c r="R42" s="81">
        <f t="shared" ref="R42:R58" si="14">ROUND(S42/Q42,4)</f>
        <v>0</v>
      </c>
      <c r="S42" s="151">
        <v>0</v>
      </c>
      <c r="T42" s="146">
        <f t="shared" si="13"/>
        <v>880</v>
      </c>
      <c r="U42" s="161">
        <v>2247.5</v>
      </c>
      <c r="V42" s="162"/>
      <c r="W42" s="89"/>
      <c r="X42" s="73">
        <f t="shared" si="0"/>
        <v>764.6</v>
      </c>
    </row>
    <row r="43" spans="2:24" s="10" customFormat="1" x14ac:dyDescent="0.25">
      <c r="B43" s="25">
        <v>3</v>
      </c>
      <c r="C43" s="135" t="s">
        <v>165</v>
      </c>
      <c r="D43" s="136" t="s">
        <v>144</v>
      </c>
      <c r="E43" s="137"/>
      <c r="F43" s="135"/>
      <c r="G43" s="138"/>
      <c r="H43" s="148">
        <v>0</v>
      </c>
      <c r="I43" s="139">
        <v>1010.7</v>
      </c>
      <c r="J43" s="149">
        <f t="shared" ref="J43:J46" si="15">ROUND(K43/I43,6)</f>
        <v>0.75650499999999998</v>
      </c>
      <c r="K43" s="62">
        <v>764.6</v>
      </c>
      <c r="L43" s="146">
        <v>1269</v>
      </c>
      <c r="M43" s="142"/>
      <c r="N43" s="150"/>
      <c r="O43" s="62"/>
      <c r="P43" s="141">
        <v>0</v>
      </c>
      <c r="Q43" s="145">
        <v>1798</v>
      </c>
      <c r="R43" s="81">
        <f t="shared" si="14"/>
        <v>0</v>
      </c>
      <c r="S43" s="151">
        <v>0</v>
      </c>
      <c r="T43" s="146">
        <f t="shared" si="13"/>
        <v>1269</v>
      </c>
      <c r="U43" s="161">
        <v>2247.5</v>
      </c>
      <c r="V43" s="162"/>
      <c r="W43" s="89"/>
      <c r="X43" s="73">
        <f t="shared" si="0"/>
        <v>764.6</v>
      </c>
    </row>
    <row r="44" spans="2:24" s="10" customFormat="1" x14ac:dyDescent="0.25">
      <c r="B44" s="25">
        <v>4</v>
      </c>
      <c r="C44" s="135" t="s">
        <v>166</v>
      </c>
      <c r="D44" s="136" t="s">
        <v>144</v>
      </c>
      <c r="E44" s="137"/>
      <c r="F44" s="135"/>
      <c r="G44" s="138"/>
      <c r="H44" s="148">
        <v>0</v>
      </c>
      <c r="I44" s="139">
        <v>1010.7</v>
      </c>
      <c r="J44" s="149">
        <f t="shared" si="15"/>
        <v>0.75650499999999998</v>
      </c>
      <c r="K44" s="62">
        <v>764.6</v>
      </c>
      <c r="L44" s="146">
        <v>981</v>
      </c>
      <c r="M44" s="142"/>
      <c r="N44" s="150"/>
      <c r="O44" s="62"/>
      <c r="P44" s="141">
        <v>0</v>
      </c>
      <c r="Q44" s="145">
        <v>1798</v>
      </c>
      <c r="R44" s="81">
        <f t="shared" si="14"/>
        <v>0</v>
      </c>
      <c r="S44" s="151">
        <v>0</v>
      </c>
      <c r="T44" s="146">
        <f t="shared" si="13"/>
        <v>981</v>
      </c>
      <c r="U44" s="161">
        <v>2247.5</v>
      </c>
      <c r="V44" s="162"/>
      <c r="W44" s="89"/>
      <c r="X44" s="73">
        <f t="shared" si="0"/>
        <v>764.6</v>
      </c>
    </row>
    <row r="45" spans="2:24" s="10" customFormat="1" x14ac:dyDescent="0.25">
      <c r="B45" s="25">
        <v>5</v>
      </c>
      <c r="C45" s="135" t="s">
        <v>167</v>
      </c>
      <c r="D45" s="136" t="s">
        <v>144</v>
      </c>
      <c r="E45" s="137"/>
      <c r="F45" s="135"/>
      <c r="G45" s="138"/>
      <c r="H45" s="148">
        <v>0</v>
      </c>
      <c r="I45" s="139">
        <v>1010.7</v>
      </c>
      <c r="J45" s="149">
        <f t="shared" si="15"/>
        <v>0.60740099999999997</v>
      </c>
      <c r="K45" s="62">
        <v>613.9</v>
      </c>
      <c r="L45" s="146">
        <v>1111</v>
      </c>
      <c r="M45" s="142"/>
      <c r="N45" s="150"/>
      <c r="O45" s="62"/>
      <c r="P45" s="141">
        <v>0</v>
      </c>
      <c r="Q45" s="145">
        <v>1798</v>
      </c>
      <c r="R45" s="81">
        <f t="shared" si="14"/>
        <v>0</v>
      </c>
      <c r="S45" s="151">
        <v>0</v>
      </c>
      <c r="T45" s="146">
        <f t="shared" si="13"/>
        <v>1111</v>
      </c>
      <c r="U45" s="161">
        <v>2247.5</v>
      </c>
      <c r="V45" s="162"/>
      <c r="W45" s="89"/>
      <c r="X45" s="73">
        <f t="shared" si="0"/>
        <v>613.9</v>
      </c>
    </row>
    <row r="46" spans="2:24" s="10" customFormat="1" x14ac:dyDescent="0.25">
      <c r="B46" s="25">
        <v>6</v>
      </c>
      <c r="C46" s="135" t="s">
        <v>168</v>
      </c>
      <c r="D46" s="136" t="s">
        <v>144</v>
      </c>
      <c r="E46" s="137"/>
      <c r="F46" s="135"/>
      <c r="G46" s="138"/>
      <c r="H46" s="148">
        <v>0</v>
      </c>
      <c r="I46" s="139">
        <v>1010.7</v>
      </c>
      <c r="J46" s="149">
        <f t="shared" si="15"/>
        <v>0.75650499999999998</v>
      </c>
      <c r="K46" s="62">
        <v>764.6</v>
      </c>
      <c r="L46" s="146">
        <v>968</v>
      </c>
      <c r="M46" s="142"/>
      <c r="N46" s="150"/>
      <c r="O46" s="62"/>
      <c r="P46" s="141">
        <v>0</v>
      </c>
      <c r="Q46" s="145">
        <v>1798</v>
      </c>
      <c r="R46" s="81">
        <f t="shared" si="14"/>
        <v>0</v>
      </c>
      <c r="S46" s="151">
        <v>0</v>
      </c>
      <c r="T46" s="146">
        <f t="shared" si="13"/>
        <v>968</v>
      </c>
      <c r="U46" s="161">
        <v>2247.5</v>
      </c>
      <c r="V46" s="162"/>
      <c r="W46" s="89"/>
      <c r="X46" s="73">
        <f t="shared" si="0"/>
        <v>764.6</v>
      </c>
    </row>
    <row r="47" spans="2:24" s="10" customFormat="1" x14ac:dyDescent="0.25">
      <c r="B47" s="25">
        <v>7</v>
      </c>
      <c r="C47" s="135" t="s">
        <v>38</v>
      </c>
      <c r="D47" s="136" t="s">
        <v>144</v>
      </c>
      <c r="E47" s="137"/>
      <c r="F47" s="135"/>
      <c r="G47" s="138"/>
      <c r="H47" s="54">
        <v>552</v>
      </c>
      <c r="I47" s="139">
        <v>1010.7</v>
      </c>
      <c r="J47" s="149">
        <f>ROUND(K47/I47,6)</f>
        <v>0.75650499999999998</v>
      </c>
      <c r="K47" s="62">
        <v>764.6</v>
      </c>
      <c r="L47" s="141">
        <v>0</v>
      </c>
      <c r="M47" s="142"/>
      <c r="N47" s="143"/>
      <c r="O47" s="151">
        <v>0</v>
      </c>
      <c r="P47" s="141">
        <v>0</v>
      </c>
      <c r="Q47" s="145">
        <v>1798</v>
      </c>
      <c r="R47" s="81">
        <f t="shared" si="14"/>
        <v>0</v>
      </c>
      <c r="S47" s="151">
        <v>0</v>
      </c>
      <c r="T47" s="146">
        <f t="shared" si="13"/>
        <v>552</v>
      </c>
      <c r="U47" s="161">
        <v>2247.5</v>
      </c>
      <c r="V47" s="162"/>
      <c r="W47" s="89"/>
      <c r="X47" s="73">
        <f t="shared" si="0"/>
        <v>764.6</v>
      </c>
    </row>
    <row r="48" spans="2:24" s="10" customFormat="1" x14ac:dyDescent="0.25">
      <c r="B48" s="25">
        <v>8</v>
      </c>
      <c r="C48" s="135" t="s">
        <v>39</v>
      </c>
      <c r="D48" s="136" t="s">
        <v>144</v>
      </c>
      <c r="E48" s="137"/>
      <c r="F48" s="135"/>
      <c r="G48" s="138"/>
      <c r="H48" s="54">
        <v>421</v>
      </c>
      <c r="I48" s="139">
        <v>1010.7</v>
      </c>
      <c r="J48" s="149">
        <f>ROUND(K48/I48,6)</f>
        <v>0.75650499999999998</v>
      </c>
      <c r="K48" s="62">
        <v>764.6</v>
      </c>
      <c r="L48" s="141">
        <v>0</v>
      </c>
      <c r="M48" s="142"/>
      <c r="N48" s="143"/>
      <c r="O48" s="151">
        <v>0</v>
      </c>
      <c r="P48" s="141">
        <v>0</v>
      </c>
      <c r="Q48" s="145">
        <v>1798</v>
      </c>
      <c r="R48" s="81">
        <f t="shared" si="14"/>
        <v>0</v>
      </c>
      <c r="S48" s="151">
        <v>0</v>
      </c>
      <c r="T48" s="146">
        <f t="shared" si="13"/>
        <v>421</v>
      </c>
      <c r="U48" s="161">
        <v>2247.5</v>
      </c>
      <c r="V48" s="162"/>
      <c r="W48" s="89"/>
      <c r="X48" s="73">
        <f t="shared" si="0"/>
        <v>764.6</v>
      </c>
    </row>
    <row r="49" spans="2:24" s="10" customFormat="1" x14ac:dyDescent="0.25">
      <c r="B49" s="25">
        <v>9</v>
      </c>
      <c r="C49" s="135" t="s">
        <v>169</v>
      </c>
      <c r="D49" s="136" t="s">
        <v>144</v>
      </c>
      <c r="E49" s="137"/>
      <c r="F49" s="135"/>
      <c r="G49" s="138"/>
      <c r="H49" s="54">
        <v>667</v>
      </c>
      <c r="I49" s="139">
        <v>1010.7</v>
      </c>
      <c r="J49" s="149">
        <f>ROUND(K49/I49,6)</f>
        <v>0.45829599999999998</v>
      </c>
      <c r="K49" s="62">
        <v>463.2</v>
      </c>
      <c r="L49" s="141">
        <v>0</v>
      </c>
      <c r="M49" s="142"/>
      <c r="N49" s="143"/>
      <c r="O49" s="151">
        <v>0</v>
      </c>
      <c r="P49" s="141">
        <v>0</v>
      </c>
      <c r="Q49" s="145">
        <v>1798</v>
      </c>
      <c r="R49" s="81">
        <f t="shared" si="14"/>
        <v>0</v>
      </c>
      <c r="S49" s="151">
        <v>0</v>
      </c>
      <c r="T49" s="146">
        <f t="shared" si="13"/>
        <v>667</v>
      </c>
      <c r="U49" s="161">
        <v>2247.5</v>
      </c>
      <c r="V49" s="162"/>
      <c r="W49" s="89"/>
      <c r="X49" s="73">
        <f t="shared" si="0"/>
        <v>463.2</v>
      </c>
    </row>
    <row r="50" spans="2:24" s="10" customFormat="1" x14ac:dyDescent="0.25">
      <c r="B50" s="25">
        <v>10</v>
      </c>
      <c r="C50" s="135" t="s">
        <v>40</v>
      </c>
      <c r="D50" s="136" t="s">
        <v>144</v>
      </c>
      <c r="E50" s="137"/>
      <c r="F50" s="135"/>
      <c r="G50" s="138"/>
      <c r="H50" s="148">
        <v>0</v>
      </c>
      <c r="I50" s="139">
        <v>1010.7</v>
      </c>
      <c r="J50" s="149">
        <f t="shared" ref="J50:J51" si="16">ROUND(K50/I50,6)</f>
        <v>0.45829599999999998</v>
      </c>
      <c r="K50" s="62">
        <v>463.2</v>
      </c>
      <c r="L50" s="146">
        <v>1419</v>
      </c>
      <c r="M50" s="142"/>
      <c r="N50" s="150"/>
      <c r="O50" s="62"/>
      <c r="P50" s="141">
        <v>0</v>
      </c>
      <c r="Q50" s="145">
        <v>1798</v>
      </c>
      <c r="R50" s="81">
        <f t="shared" si="14"/>
        <v>0</v>
      </c>
      <c r="S50" s="151">
        <v>0</v>
      </c>
      <c r="T50" s="146">
        <f t="shared" si="13"/>
        <v>1419</v>
      </c>
      <c r="U50" s="161">
        <v>2247.5</v>
      </c>
      <c r="V50" s="162"/>
      <c r="W50" s="89"/>
      <c r="X50" s="73">
        <f t="shared" si="0"/>
        <v>463.2</v>
      </c>
    </row>
    <row r="51" spans="2:24" s="10" customFormat="1" x14ac:dyDescent="0.25">
      <c r="B51" s="25">
        <v>11</v>
      </c>
      <c r="C51" s="135" t="s">
        <v>153</v>
      </c>
      <c r="D51" s="136" t="s">
        <v>144</v>
      </c>
      <c r="E51" s="137"/>
      <c r="F51" s="135"/>
      <c r="G51" s="138"/>
      <c r="H51" s="148">
        <v>0</v>
      </c>
      <c r="I51" s="139">
        <v>1010.7</v>
      </c>
      <c r="J51" s="149">
        <f t="shared" si="16"/>
        <v>0.75650499999999998</v>
      </c>
      <c r="K51" s="62">
        <v>764.6</v>
      </c>
      <c r="L51" s="146">
        <v>1069</v>
      </c>
      <c r="M51" s="142"/>
      <c r="N51" s="150"/>
      <c r="O51" s="62"/>
      <c r="P51" s="141">
        <v>0</v>
      </c>
      <c r="Q51" s="145">
        <v>1798</v>
      </c>
      <c r="R51" s="81">
        <f t="shared" si="14"/>
        <v>0</v>
      </c>
      <c r="S51" s="151">
        <v>0</v>
      </c>
      <c r="T51" s="146">
        <f t="shared" si="13"/>
        <v>1069</v>
      </c>
      <c r="U51" s="161">
        <v>2247.5</v>
      </c>
      <c r="V51" s="162"/>
      <c r="W51" s="89"/>
      <c r="X51" s="73">
        <f t="shared" si="0"/>
        <v>764.6</v>
      </c>
    </row>
    <row r="52" spans="2:24" s="10" customFormat="1" x14ac:dyDescent="0.25">
      <c r="B52" s="25">
        <v>12</v>
      </c>
      <c r="C52" s="135" t="s">
        <v>154</v>
      </c>
      <c r="D52" s="136" t="s">
        <v>144</v>
      </c>
      <c r="E52" s="137"/>
      <c r="F52" s="135"/>
      <c r="G52" s="138"/>
      <c r="H52" s="148">
        <v>0</v>
      </c>
      <c r="I52" s="139"/>
      <c r="J52" s="140" t="s">
        <v>144</v>
      </c>
      <c r="K52" s="61"/>
      <c r="L52" s="146">
        <v>1130</v>
      </c>
      <c r="M52" s="142">
        <v>1601.2</v>
      </c>
      <c r="N52" s="150">
        <f t="shared" ref="N52:N53" si="17">ROUND(O52/M52,6)</f>
        <v>0.71952300000000002</v>
      </c>
      <c r="O52" s="62">
        <v>1152.0999999999999</v>
      </c>
      <c r="P52" s="141">
        <v>0</v>
      </c>
      <c r="Q52" s="145">
        <v>1798</v>
      </c>
      <c r="R52" s="81">
        <f t="shared" si="14"/>
        <v>0</v>
      </c>
      <c r="S52" s="151">
        <v>0</v>
      </c>
      <c r="T52" s="146">
        <f t="shared" si="13"/>
        <v>1130</v>
      </c>
      <c r="U52" s="161">
        <v>2247.5</v>
      </c>
      <c r="V52" s="162"/>
      <c r="W52" s="89"/>
      <c r="X52" s="73">
        <f t="shared" si="0"/>
        <v>1152.0999999999999</v>
      </c>
    </row>
    <row r="53" spans="2:24" s="10" customFormat="1" x14ac:dyDescent="0.25">
      <c r="B53" s="25">
        <v>13</v>
      </c>
      <c r="C53" s="135" t="s">
        <v>170</v>
      </c>
      <c r="D53" s="136" t="s">
        <v>144</v>
      </c>
      <c r="E53" s="137"/>
      <c r="F53" s="135"/>
      <c r="G53" s="138"/>
      <c r="H53" s="148">
        <v>0</v>
      </c>
      <c r="I53" s="139"/>
      <c r="J53" s="140" t="s">
        <v>144</v>
      </c>
      <c r="K53" s="61"/>
      <c r="L53" s="141">
        <v>0</v>
      </c>
      <c r="M53" s="142">
        <v>1601.2</v>
      </c>
      <c r="N53" s="150">
        <f t="shared" si="17"/>
        <v>0.42631799999999997</v>
      </c>
      <c r="O53" s="151">
        <v>682.62</v>
      </c>
      <c r="P53" s="146">
        <v>1503</v>
      </c>
      <c r="Q53" s="145">
        <v>1798</v>
      </c>
      <c r="R53" s="81"/>
      <c r="S53" s="62"/>
      <c r="T53" s="146">
        <f t="shared" si="13"/>
        <v>1503</v>
      </c>
      <c r="U53" s="161">
        <v>2247.5</v>
      </c>
      <c r="V53" s="162"/>
      <c r="W53" s="89"/>
      <c r="X53" s="73">
        <f t="shared" si="0"/>
        <v>682.62</v>
      </c>
    </row>
    <row r="54" spans="2:24" s="183" customFormat="1" x14ac:dyDescent="0.25">
      <c r="B54" s="184">
        <v>14</v>
      </c>
      <c r="C54" s="203" t="s">
        <v>215</v>
      </c>
      <c r="D54" s="186"/>
      <c r="E54" s="187"/>
      <c r="F54" s="185"/>
      <c r="G54" s="188"/>
      <c r="H54" s="189">
        <v>497</v>
      </c>
      <c r="I54" s="139">
        <v>1010.7</v>
      </c>
      <c r="J54" s="240">
        <v>0.75650499999999998</v>
      </c>
      <c r="K54" s="155">
        <v>318.58</v>
      </c>
      <c r="L54" s="190"/>
      <c r="M54" s="191"/>
      <c r="N54" s="192"/>
      <c r="O54" s="193"/>
      <c r="P54" s="194"/>
      <c r="Q54" s="195"/>
      <c r="R54" s="196"/>
      <c r="S54" s="197"/>
      <c r="T54" s="194"/>
      <c r="U54" s="198"/>
      <c r="V54" s="199"/>
      <c r="W54" s="200"/>
      <c r="X54" s="201">
        <f t="shared" si="0"/>
        <v>318.58</v>
      </c>
    </row>
    <row r="55" spans="2:24" s="10" customFormat="1" ht="26.4" x14ac:dyDescent="0.25">
      <c r="B55" s="23">
        <v>5</v>
      </c>
      <c r="C55" s="31" t="s">
        <v>8</v>
      </c>
      <c r="D55" s="37">
        <v>21</v>
      </c>
      <c r="E55" s="32"/>
      <c r="F55" s="49"/>
      <c r="G55" s="57"/>
      <c r="H55" s="53">
        <v>234</v>
      </c>
      <c r="I55" s="139">
        <v>1010.7</v>
      </c>
      <c r="J55" s="66">
        <f>ROUND(K55/I55,6)</f>
        <v>1.9713069999999999</v>
      </c>
      <c r="K55" s="61">
        <f>SUM(K56:K76)</f>
        <v>1992.4</v>
      </c>
      <c r="L55" s="7">
        <f t="shared" ref="L55:W55" si="18">SUM(L56:L76)</f>
        <v>5405</v>
      </c>
      <c r="M55" s="142">
        <v>1601.2</v>
      </c>
      <c r="N55" s="73"/>
      <c r="O55" s="61">
        <f t="shared" si="18"/>
        <v>10558.990000000002</v>
      </c>
      <c r="P55" s="7">
        <f t="shared" si="18"/>
        <v>0</v>
      </c>
      <c r="Q55" s="145">
        <v>1798</v>
      </c>
      <c r="R55" s="80"/>
      <c r="S55" s="61">
        <f t="shared" si="18"/>
        <v>1797.1</v>
      </c>
      <c r="T55" s="7">
        <f t="shared" si="18"/>
        <v>21865</v>
      </c>
      <c r="U55" s="161">
        <v>2247.5</v>
      </c>
      <c r="V55" s="162"/>
      <c r="W55" s="91">
        <f t="shared" si="18"/>
        <v>1593.54</v>
      </c>
      <c r="X55" s="73">
        <f t="shared" si="0"/>
        <v>15942.030000000002</v>
      </c>
    </row>
    <row r="56" spans="2:24" s="10" customFormat="1" x14ac:dyDescent="0.25">
      <c r="B56" s="25">
        <v>1</v>
      </c>
      <c r="C56" s="135" t="s">
        <v>41</v>
      </c>
      <c r="D56" s="136" t="s">
        <v>144</v>
      </c>
      <c r="E56" s="137"/>
      <c r="F56" s="135"/>
      <c r="G56" s="138"/>
      <c r="H56" s="54">
        <v>361</v>
      </c>
      <c r="I56" s="139"/>
      <c r="J56" s="149"/>
      <c r="K56" s="62"/>
      <c r="L56" s="141">
        <v>0</v>
      </c>
      <c r="M56" s="142">
        <v>1601.2</v>
      </c>
      <c r="N56" s="143">
        <f t="shared" si="10"/>
        <v>0</v>
      </c>
      <c r="O56" s="151">
        <v>0</v>
      </c>
      <c r="P56" s="141">
        <v>0</v>
      </c>
      <c r="Q56" s="145">
        <v>1798</v>
      </c>
      <c r="R56" s="81">
        <v>0.499749</v>
      </c>
      <c r="S56" s="151">
        <v>898.55</v>
      </c>
      <c r="T56" s="146">
        <f t="shared" ref="T56:T64" si="19">H56+L56+P56</f>
        <v>361</v>
      </c>
      <c r="U56" s="161">
        <v>2247.5</v>
      </c>
      <c r="V56" s="162"/>
      <c r="W56" s="89"/>
      <c r="X56" s="73">
        <f t="shared" si="0"/>
        <v>898.55</v>
      </c>
    </row>
    <row r="57" spans="2:24" s="10" customFormat="1" x14ac:dyDescent="0.25">
      <c r="B57" s="25">
        <v>2</v>
      </c>
      <c r="C57" s="135" t="s">
        <v>42</v>
      </c>
      <c r="D57" s="136" t="s">
        <v>144</v>
      </c>
      <c r="E57" s="137"/>
      <c r="F57" s="135"/>
      <c r="G57" s="138"/>
      <c r="H57" s="54">
        <v>807</v>
      </c>
      <c r="I57" s="139"/>
      <c r="J57" s="149"/>
      <c r="K57" s="62"/>
      <c r="L57" s="141">
        <v>0</v>
      </c>
      <c r="M57" s="142">
        <v>1601.2</v>
      </c>
      <c r="N57" s="150">
        <f>ROUND(O57/M57,6)</f>
        <v>0.85263599999999995</v>
      </c>
      <c r="O57" s="151">
        <v>1365.24</v>
      </c>
      <c r="P57" s="141">
        <v>0</v>
      </c>
      <c r="Q57" s="145">
        <v>1798</v>
      </c>
      <c r="R57" s="81">
        <f t="shared" si="14"/>
        <v>0</v>
      </c>
      <c r="S57" s="151">
        <v>0</v>
      </c>
      <c r="T57" s="146">
        <f t="shared" si="19"/>
        <v>807</v>
      </c>
      <c r="U57" s="161">
        <v>2247.5</v>
      </c>
      <c r="V57" s="162"/>
      <c r="W57" s="89"/>
      <c r="X57" s="73">
        <f t="shared" si="0"/>
        <v>1365.24</v>
      </c>
    </row>
    <row r="58" spans="2:24" s="10" customFormat="1" x14ac:dyDescent="0.25">
      <c r="B58" s="25">
        <v>3</v>
      </c>
      <c r="C58" s="135" t="s">
        <v>43</v>
      </c>
      <c r="D58" s="136" t="s">
        <v>144</v>
      </c>
      <c r="E58" s="137"/>
      <c r="F58" s="135"/>
      <c r="G58" s="138"/>
      <c r="H58" s="148">
        <v>0</v>
      </c>
      <c r="I58" s="139"/>
      <c r="J58" s="140"/>
      <c r="K58" s="151"/>
      <c r="L58" s="146">
        <v>1345</v>
      </c>
      <c r="M58" s="142">
        <v>1601.2</v>
      </c>
      <c r="N58" s="150">
        <f>ROUND(O58/M58,6)</f>
        <v>0.42631799999999997</v>
      </c>
      <c r="O58" s="62">
        <v>682.62</v>
      </c>
      <c r="P58" s="141">
        <v>0</v>
      </c>
      <c r="Q58" s="145">
        <v>1798</v>
      </c>
      <c r="R58" s="81">
        <f t="shared" si="14"/>
        <v>0</v>
      </c>
      <c r="S58" s="151">
        <v>0</v>
      </c>
      <c r="T58" s="146">
        <f t="shared" si="19"/>
        <v>1345</v>
      </c>
      <c r="U58" s="161">
        <v>2247.5</v>
      </c>
      <c r="V58" s="162"/>
      <c r="W58" s="89"/>
      <c r="X58" s="73">
        <f t="shared" si="0"/>
        <v>682.62</v>
      </c>
    </row>
    <row r="59" spans="2:24" s="11" customFormat="1" x14ac:dyDescent="0.25">
      <c r="B59" s="25">
        <v>4</v>
      </c>
      <c r="C59" s="135" t="s">
        <v>44</v>
      </c>
      <c r="D59" s="37"/>
      <c r="E59" s="32"/>
      <c r="F59" s="49"/>
      <c r="G59" s="57"/>
      <c r="H59" s="53">
        <f>SUM(H60:H64)</f>
        <v>2025</v>
      </c>
      <c r="I59" s="139"/>
      <c r="J59" s="140"/>
      <c r="K59" s="61"/>
      <c r="L59" s="8">
        <f>SUM(L60:L64)</f>
        <v>2030</v>
      </c>
      <c r="M59" s="142">
        <v>1601.2</v>
      </c>
      <c r="N59" s="150">
        <f>ROUND(O59/M59,6)</f>
        <v>0.42631799999999997</v>
      </c>
      <c r="O59" s="62">
        <v>682.62</v>
      </c>
      <c r="P59" s="9">
        <v>0</v>
      </c>
      <c r="Q59" s="145">
        <v>1798</v>
      </c>
      <c r="R59" s="80" t="s">
        <v>144</v>
      </c>
      <c r="S59" s="70">
        <v>0</v>
      </c>
      <c r="T59" s="8">
        <f t="shared" si="19"/>
        <v>4055</v>
      </c>
      <c r="U59" s="161">
        <v>2247.5</v>
      </c>
      <c r="V59" s="162"/>
      <c r="W59" s="90"/>
      <c r="X59" s="73">
        <f t="shared" si="0"/>
        <v>682.62</v>
      </c>
    </row>
    <row r="60" spans="2:24" s="10" customFormat="1" x14ac:dyDescent="0.25">
      <c r="B60" s="25">
        <v>5</v>
      </c>
      <c r="C60" s="135" t="s">
        <v>45</v>
      </c>
      <c r="D60" s="136"/>
      <c r="E60" s="137"/>
      <c r="F60" s="135"/>
      <c r="G60" s="138"/>
      <c r="H60" s="54">
        <v>804</v>
      </c>
      <c r="I60" s="139"/>
      <c r="J60" s="149"/>
      <c r="K60" s="62"/>
      <c r="L60" s="141">
        <v>0</v>
      </c>
      <c r="M60" s="142"/>
      <c r="N60" s="143"/>
      <c r="O60" s="62"/>
      <c r="P60" s="141">
        <v>0</v>
      </c>
      <c r="Q60" s="145">
        <v>1798</v>
      </c>
      <c r="R60" s="81">
        <f>ROUND(S60/Q60,4)</f>
        <v>0</v>
      </c>
      <c r="S60" s="144">
        <v>0</v>
      </c>
      <c r="T60" s="146">
        <f t="shared" si="19"/>
        <v>804</v>
      </c>
      <c r="U60" s="161">
        <v>2247.5</v>
      </c>
      <c r="V60" s="162">
        <f t="shared" ref="V60" si="20">W60/U60</f>
        <v>0.3545139043381535</v>
      </c>
      <c r="W60" s="89">
        <v>796.77</v>
      </c>
      <c r="X60" s="73">
        <f t="shared" si="0"/>
        <v>796.77</v>
      </c>
    </row>
    <row r="61" spans="2:24" s="10" customFormat="1" x14ac:dyDescent="0.25">
      <c r="B61" s="25">
        <v>6</v>
      </c>
      <c r="C61" s="135" t="s">
        <v>46</v>
      </c>
      <c r="D61" s="136"/>
      <c r="E61" s="137"/>
      <c r="F61" s="135"/>
      <c r="G61" s="138"/>
      <c r="H61" s="54">
        <v>578</v>
      </c>
      <c r="I61" s="139"/>
      <c r="J61" s="149"/>
      <c r="K61" s="62"/>
      <c r="L61" s="141">
        <v>0</v>
      </c>
      <c r="M61" s="142">
        <v>1601.2</v>
      </c>
      <c r="N61" s="150">
        <f>ROUND(O61/M61,6)</f>
        <v>0.42631799999999997</v>
      </c>
      <c r="O61" s="62">
        <v>682.62</v>
      </c>
      <c r="P61" s="141">
        <v>0</v>
      </c>
      <c r="Q61" s="145">
        <v>1798</v>
      </c>
      <c r="R61" s="81">
        <f>ROUND(S61/Q61,4)</f>
        <v>0</v>
      </c>
      <c r="S61" s="144">
        <v>0</v>
      </c>
      <c r="T61" s="146">
        <f t="shared" si="19"/>
        <v>578</v>
      </c>
      <c r="U61" s="161">
        <v>2247.5</v>
      </c>
      <c r="V61" s="162"/>
      <c r="W61" s="89"/>
      <c r="X61" s="73">
        <f t="shared" si="0"/>
        <v>682.62</v>
      </c>
    </row>
    <row r="62" spans="2:24" s="10" customFormat="1" x14ac:dyDescent="0.25">
      <c r="B62" s="25">
        <v>7</v>
      </c>
      <c r="C62" s="135" t="s">
        <v>47</v>
      </c>
      <c r="D62" s="136"/>
      <c r="E62" s="137"/>
      <c r="F62" s="135"/>
      <c r="G62" s="138"/>
      <c r="H62" s="148">
        <v>0</v>
      </c>
      <c r="I62" s="139">
        <v>1010.7</v>
      </c>
      <c r="J62" s="149">
        <f t="shared" ref="J62" si="21">ROUND(K62/I62,6)</f>
        <v>0.45829599999999998</v>
      </c>
      <c r="K62" s="151">
        <v>463.2</v>
      </c>
      <c r="L62" s="146">
        <v>1068</v>
      </c>
      <c r="M62" s="142"/>
      <c r="N62" s="150"/>
      <c r="O62" s="62"/>
      <c r="P62" s="141">
        <v>0</v>
      </c>
      <c r="Q62" s="145">
        <v>1798</v>
      </c>
      <c r="R62" s="81">
        <f>ROUND(S62/Q62,4)</f>
        <v>0</v>
      </c>
      <c r="S62" s="144">
        <v>0</v>
      </c>
      <c r="T62" s="146">
        <f t="shared" si="19"/>
        <v>1068</v>
      </c>
      <c r="U62" s="161">
        <v>2247.5</v>
      </c>
      <c r="V62" s="162"/>
      <c r="W62" s="89"/>
      <c r="X62" s="73">
        <f t="shared" si="0"/>
        <v>463.2</v>
      </c>
    </row>
    <row r="63" spans="2:24" s="10" customFormat="1" x14ac:dyDescent="0.25">
      <c r="B63" s="25">
        <v>8</v>
      </c>
      <c r="C63" s="135" t="s">
        <v>48</v>
      </c>
      <c r="D63" s="136"/>
      <c r="E63" s="137"/>
      <c r="F63" s="135"/>
      <c r="G63" s="138"/>
      <c r="H63" s="54">
        <v>643</v>
      </c>
      <c r="I63" s="139"/>
      <c r="J63" s="149"/>
      <c r="K63" s="62"/>
      <c r="L63" s="141">
        <v>0</v>
      </c>
      <c r="M63" s="142">
        <v>1601.2</v>
      </c>
      <c r="N63" s="150">
        <f>ROUND(O63/M63,6)</f>
        <v>0.42631799999999997</v>
      </c>
      <c r="O63" s="62">
        <v>682.62</v>
      </c>
      <c r="P63" s="141">
        <v>0</v>
      </c>
      <c r="Q63" s="145">
        <v>1798</v>
      </c>
      <c r="R63" s="81">
        <f>ROUND(S63/Q63,4)</f>
        <v>0</v>
      </c>
      <c r="S63" s="144">
        <v>0</v>
      </c>
      <c r="T63" s="146">
        <f t="shared" si="19"/>
        <v>643</v>
      </c>
      <c r="U63" s="161">
        <v>2247.5</v>
      </c>
      <c r="V63" s="162"/>
      <c r="W63" s="89"/>
      <c r="X63" s="73">
        <f t="shared" si="0"/>
        <v>682.62</v>
      </c>
    </row>
    <row r="64" spans="2:24" s="10" customFormat="1" x14ac:dyDescent="0.25">
      <c r="B64" s="25">
        <v>9</v>
      </c>
      <c r="C64" s="135" t="s">
        <v>49</v>
      </c>
      <c r="D64" s="136"/>
      <c r="E64" s="137"/>
      <c r="F64" s="135"/>
      <c r="G64" s="138"/>
      <c r="H64" s="148">
        <v>0</v>
      </c>
      <c r="I64" s="139"/>
      <c r="J64" s="149"/>
      <c r="K64" s="151"/>
      <c r="L64" s="146">
        <v>962</v>
      </c>
      <c r="M64" s="142">
        <v>1601.2</v>
      </c>
      <c r="N64" s="150">
        <f>ROUND(O64/M64,6)</f>
        <v>0.49287399999999998</v>
      </c>
      <c r="O64" s="62">
        <v>789.19</v>
      </c>
      <c r="P64" s="141">
        <v>0</v>
      </c>
      <c r="Q64" s="145">
        <v>1798</v>
      </c>
      <c r="R64" s="81">
        <f>ROUND(S64/Q64,4)</f>
        <v>0</v>
      </c>
      <c r="S64" s="144">
        <v>0</v>
      </c>
      <c r="T64" s="146">
        <f t="shared" si="19"/>
        <v>962</v>
      </c>
      <c r="U64" s="161">
        <v>2247.5</v>
      </c>
      <c r="V64" s="162"/>
      <c r="W64" s="89"/>
      <c r="X64" s="73">
        <f t="shared" si="0"/>
        <v>789.19</v>
      </c>
    </row>
    <row r="65" spans="2:24" s="11" customFormat="1" x14ac:dyDescent="0.25">
      <c r="B65" s="25">
        <v>10</v>
      </c>
      <c r="C65" s="135" t="s">
        <v>50</v>
      </c>
      <c r="D65" s="37"/>
      <c r="E65" s="32"/>
      <c r="F65" s="49"/>
      <c r="G65" s="57"/>
      <c r="H65" s="53">
        <f>SUM(H66:H77)</f>
        <v>6363</v>
      </c>
      <c r="I65" s="139"/>
      <c r="J65" s="140"/>
      <c r="K65" s="61"/>
      <c r="L65" s="9">
        <v>0</v>
      </c>
      <c r="M65" s="142">
        <v>1601.2</v>
      </c>
      <c r="N65" s="150">
        <f t="shared" ref="N65:N126" si="22">ROUND(O65/M65,6)</f>
        <v>0.42631799999999997</v>
      </c>
      <c r="O65" s="62">
        <v>682.62</v>
      </c>
      <c r="P65" s="9">
        <v>0</v>
      </c>
      <c r="Q65" s="145">
        <v>1798</v>
      </c>
      <c r="R65" s="81">
        <f t="shared" ref="R65:R128" si="23">ROUND(S65/Q65,4)</f>
        <v>0</v>
      </c>
      <c r="S65" s="70">
        <v>0</v>
      </c>
      <c r="T65" s="8">
        <f>SUM(T66:T77)</f>
        <v>5621</v>
      </c>
      <c r="U65" s="161">
        <v>2247.5</v>
      </c>
      <c r="V65" s="162"/>
      <c r="W65" s="90"/>
      <c r="X65" s="73">
        <f t="shared" si="0"/>
        <v>682.62</v>
      </c>
    </row>
    <row r="66" spans="2:24" s="10" customFormat="1" x14ac:dyDescent="0.25">
      <c r="B66" s="25">
        <v>11</v>
      </c>
      <c r="C66" s="135" t="s">
        <v>51</v>
      </c>
      <c r="D66" s="136"/>
      <c r="E66" s="137"/>
      <c r="F66" s="135"/>
      <c r="G66" s="138"/>
      <c r="H66" s="54">
        <v>548</v>
      </c>
      <c r="I66" s="139"/>
      <c r="J66" s="149"/>
      <c r="K66" s="62"/>
      <c r="L66" s="141">
        <v>0</v>
      </c>
      <c r="M66" s="142"/>
      <c r="N66" s="150"/>
      <c r="O66" s="62"/>
      <c r="P66" s="141">
        <v>0</v>
      </c>
      <c r="Q66" s="145">
        <v>1798</v>
      </c>
      <c r="R66" s="81">
        <f t="shared" si="23"/>
        <v>0.49969999999999998</v>
      </c>
      <c r="S66" s="152">
        <v>898.55</v>
      </c>
      <c r="T66" s="146">
        <f t="shared" ref="T66:T76" si="24">H66+L66+P66</f>
        <v>548</v>
      </c>
      <c r="U66" s="161">
        <v>2247.5</v>
      </c>
      <c r="V66" s="162"/>
      <c r="W66" s="89"/>
      <c r="X66" s="73">
        <f t="shared" si="0"/>
        <v>898.55</v>
      </c>
    </row>
    <row r="67" spans="2:24" s="10" customFormat="1" x14ac:dyDescent="0.25">
      <c r="B67" s="25">
        <v>12</v>
      </c>
      <c r="C67" s="135" t="s">
        <v>52</v>
      </c>
      <c r="D67" s="136"/>
      <c r="E67" s="137"/>
      <c r="F67" s="135"/>
      <c r="G67" s="138"/>
      <c r="H67" s="54">
        <v>186</v>
      </c>
      <c r="I67" s="139">
        <v>1010.7</v>
      </c>
      <c r="J67" s="149">
        <f t="shared" ref="J67:J68" si="25">ROUND(K67/I67,6)</f>
        <v>0.75650499999999998</v>
      </c>
      <c r="K67" s="62">
        <v>764.6</v>
      </c>
      <c r="L67" s="141">
        <v>0</v>
      </c>
      <c r="M67" s="142"/>
      <c r="N67" s="150"/>
      <c r="O67" s="62"/>
      <c r="P67" s="141">
        <v>0</v>
      </c>
      <c r="Q67" s="145">
        <v>1798</v>
      </c>
      <c r="R67" s="81">
        <f t="shared" si="23"/>
        <v>0</v>
      </c>
      <c r="S67" s="144">
        <v>0</v>
      </c>
      <c r="T67" s="146">
        <f t="shared" si="24"/>
        <v>186</v>
      </c>
      <c r="U67" s="161">
        <v>2247.5</v>
      </c>
      <c r="V67" s="162"/>
      <c r="W67" s="89"/>
      <c r="X67" s="73">
        <f t="shared" si="0"/>
        <v>764.6</v>
      </c>
    </row>
    <row r="68" spans="2:24" s="10" customFormat="1" x14ac:dyDescent="0.25">
      <c r="B68" s="25">
        <v>13</v>
      </c>
      <c r="C68" s="135" t="s">
        <v>53</v>
      </c>
      <c r="D68" s="136"/>
      <c r="E68" s="137"/>
      <c r="F68" s="135"/>
      <c r="G68" s="138"/>
      <c r="H68" s="54">
        <v>583</v>
      </c>
      <c r="I68" s="139">
        <v>1010.7</v>
      </c>
      <c r="J68" s="149">
        <f t="shared" si="25"/>
        <v>0.75650499999999998</v>
      </c>
      <c r="K68" s="62">
        <v>764.6</v>
      </c>
      <c r="L68" s="141">
        <v>0</v>
      </c>
      <c r="M68" s="142"/>
      <c r="N68" s="150"/>
      <c r="O68" s="62"/>
      <c r="P68" s="141">
        <v>0</v>
      </c>
      <c r="Q68" s="145">
        <v>1798</v>
      </c>
      <c r="R68" s="81">
        <f t="shared" si="23"/>
        <v>0</v>
      </c>
      <c r="S68" s="144">
        <v>0</v>
      </c>
      <c r="T68" s="146">
        <f t="shared" si="24"/>
        <v>583</v>
      </c>
      <c r="U68" s="161">
        <v>2247.5</v>
      </c>
      <c r="V68" s="162"/>
      <c r="W68" s="89"/>
      <c r="X68" s="73">
        <f t="shared" si="0"/>
        <v>764.6</v>
      </c>
    </row>
    <row r="69" spans="2:24" s="10" customFormat="1" x14ac:dyDescent="0.25">
      <c r="B69" s="25">
        <v>14</v>
      </c>
      <c r="C69" s="135" t="s">
        <v>54</v>
      </c>
      <c r="D69" s="136"/>
      <c r="E69" s="137"/>
      <c r="F69" s="135"/>
      <c r="G69" s="138"/>
      <c r="H69" s="54">
        <v>404</v>
      </c>
      <c r="I69" s="139"/>
      <c r="J69" s="149"/>
      <c r="K69" s="62"/>
      <c r="L69" s="141">
        <v>0</v>
      </c>
      <c r="M69" s="142">
        <v>1601.2</v>
      </c>
      <c r="N69" s="150">
        <f t="shared" si="22"/>
        <v>0.29320499999999999</v>
      </c>
      <c r="O69" s="62">
        <v>469.48</v>
      </c>
      <c r="P69" s="141">
        <v>0</v>
      </c>
      <c r="Q69" s="145">
        <v>1798</v>
      </c>
      <c r="R69" s="81">
        <f t="shared" si="23"/>
        <v>0</v>
      </c>
      <c r="S69" s="144">
        <v>0</v>
      </c>
      <c r="T69" s="146">
        <f t="shared" si="24"/>
        <v>404</v>
      </c>
      <c r="U69" s="161">
        <v>2247.5</v>
      </c>
      <c r="V69" s="162"/>
      <c r="W69" s="89"/>
      <c r="X69" s="73">
        <f t="shared" si="0"/>
        <v>469.48</v>
      </c>
    </row>
    <row r="70" spans="2:24" s="10" customFormat="1" x14ac:dyDescent="0.25">
      <c r="B70" s="25">
        <v>15</v>
      </c>
      <c r="C70" s="135" t="s">
        <v>171</v>
      </c>
      <c r="D70" s="136"/>
      <c r="E70" s="137"/>
      <c r="F70" s="135"/>
      <c r="G70" s="138"/>
      <c r="H70" s="54">
        <v>454</v>
      </c>
      <c r="I70" s="139"/>
      <c r="J70" s="149"/>
      <c r="K70" s="62"/>
      <c r="L70" s="141">
        <v>0</v>
      </c>
      <c r="M70" s="142">
        <v>1601.2</v>
      </c>
      <c r="N70" s="150">
        <f t="shared" si="22"/>
        <v>0.42631799999999997</v>
      </c>
      <c r="O70" s="62">
        <v>682.62</v>
      </c>
      <c r="P70" s="141">
        <v>0</v>
      </c>
      <c r="Q70" s="145">
        <v>1798</v>
      </c>
      <c r="R70" s="81">
        <f t="shared" si="23"/>
        <v>0</v>
      </c>
      <c r="S70" s="144">
        <v>0</v>
      </c>
      <c r="T70" s="146">
        <f t="shared" si="24"/>
        <v>454</v>
      </c>
      <c r="U70" s="161">
        <v>2247.5</v>
      </c>
      <c r="V70" s="162"/>
      <c r="W70" s="89"/>
      <c r="X70" s="73">
        <f t="shared" si="0"/>
        <v>682.62</v>
      </c>
    </row>
    <row r="71" spans="2:24" s="10" customFormat="1" x14ac:dyDescent="0.25">
      <c r="B71" s="25">
        <v>16</v>
      </c>
      <c r="C71" s="135" t="s">
        <v>172</v>
      </c>
      <c r="D71" s="136"/>
      <c r="E71" s="137"/>
      <c r="F71" s="135"/>
      <c r="G71" s="138"/>
      <c r="H71" s="54">
        <v>274</v>
      </c>
      <c r="I71" s="139"/>
      <c r="J71" s="149"/>
      <c r="K71" s="62"/>
      <c r="L71" s="141">
        <v>0</v>
      </c>
      <c r="M71" s="142">
        <v>1601.2</v>
      </c>
      <c r="N71" s="150">
        <f t="shared" si="22"/>
        <v>0.42631799999999997</v>
      </c>
      <c r="O71" s="62">
        <v>682.62</v>
      </c>
      <c r="P71" s="141">
        <v>0</v>
      </c>
      <c r="Q71" s="145">
        <v>1798</v>
      </c>
      <c r="R71" s="81">
        <f t="shared" si="23"/>
        <v>0</v>
      </c>
      <c r="S71" s="144">
        <v>0</v>
      </c>
      <c r="T71" s="146">
        <f t="shared" si="24"/>
        <v>274</v>
      </c>
      <c r="U71" s="161">
        <v>2247.5</v>
      </c>
      <c r="V71" s="162"/>
      <c r="W71" s="89"/>
      <c r="X71" s="73">
        <f t="shared" si="0"/>
        <v>682.62</v>
      </c>
    </row>
    <row r="72" spans="2:24" s="10" customFormat="1" x14ac:dyDescent="0.25">
      <c r="B72" s="25">
        <v>17</v>
      </c>
      <c r="C72" s="135" t="s">
        <v>173</v>
      </c>
      <c r="D72" s="136"/>
      <c r="E72" s="137"/>
      <c r="F72" s="135"/>
      <c r="G72" s="138"/>
      <c r="H72" s="54">
        <v>521</v>
      </c>
      <c r="I72" s="139"/>
      <c r="J72" s="149"/>
      <c r="K72" s="62"/>
      <c r="L72" s="141">
        <v>0</v>
      </c>
      <c r="M72" s="142">
        <v>1601.2</v>
      </c>
      <c r="N72" s="150">
        <f t="shared" si="22"/>
        <v>0.55942400000000003</v>
      </c>
      <c r="O72" s="62">
        <v>895.75</v>
      </c>
      <c r="P72" s="141">
        <v>0</v>
      </c>
      <c r="Q72" s="145">
        <v>1798</v>
      </c>
      <c r="R72" s="81">
        <f t="shared" si="23"/>
        <v>0</v>
      </c>
      <c r="S72" s="144">
        <v>0</v>
      </c>
      <c r="T72" s="146">
        <f t="shared" si="24"/>
        <v>521</v>
      </c>
      <c r="U72" s="161">
        <v>2247.5</v>
      </c>
      <c r="V72" s="162"/>
      <c r="W72" s="89"/>
      <c r="X72" s="73">
        <f t="shared" si="0"/>
        <v>895.75</v>
      </c>
    </row>
    <row r="73" spans="2:24" s="10" customFormat="1" x14ac:dyDescent="0.25">
      <c r="B73" s="25">
        <v>18</v>
      </c>
      <c r="C73" s="135" t="s">
        <v>55</v>
      </c>
      <c r="D73" s="136"/>
      <c r="E73" s="137"/>
      <c r="F73" s="135"/>
      <c r="G73" s="138"/>
      <c r="H73" s="54">
        <v>382</v>
      </c>
      <c r="I73" s="139"/>
      <c r="J73" s="149"/>
      <c r="K73" s="62"/>
      <c r="L73" s="141">
        <v>0</v>
      </c>
      <c r="M73" s="142">
        <v>1601.2</v>
      </c>
      <c r="N73" s="150">
        <f t="shared" si="22"/>
        <v>0.55942400000000003</v>
      </c>
      <c r="O73" s="62">
        <v>895.75</v>
      </c>
      <c r="P73" s="141">
        <v>0</v>
      </c>
      <c r="Q73" s="145">
        <v>1798</v>
      </c>
      <c r="R73" s="81">
        <f t="shared" si="23"/>
        <v>0</v>
      </c>
      <c r="S73" s="144">
        <v>0</v>
      </c>
      <c r="T73" s="146">
        <f t="shared" si="24"/>
        <v>382</v>
      </c>
      <c r="U73" s="161">
        <v>2247.5</v>
      </c>
      <c r="V73" s="162"/>
      <c r="W73" s="89"/>
      <c r="X73" s="73">
        <f t="shared" si="0"/>
        <v>895.75</v>
      </c>
    </row>
    <row r="74" spans="2:24" s="10" customFormat="1" x14ac:dyDescent="0.25">
      <c r="B74" s="25">
        <v>19</v>
      </c>
      <c r="C74" s="135" t="s">
        <v>174</v>
      </c>
      <c r="D74" s="136"/>
      <c r="E74" s="137"/>
      <c r="F74" s="135"/>
      <c r="G74" s="138"/>
      <c r="H74" s="54">
        <v>575</v>
      </c>
      <c r="I74" s="139"/>
      <c r="J74" s="149"/>
      <c r="K74" s="62"/>
      <c r="L74" s="141">
        <v>0</v>
      </c>
      <c r="M74" s="142">
        <v>1601.2</v>
      </c>
      <c r="N74" s="150">
        <f t="shared" si="22"/>
        <v>0.42631799999999997</v>
      </c>
      <c r="O74" s="62">
        <v>682.62</v>
      </c>
      <c r="P74" s="141">
        <v>0</v>
      </c>
      <c r="Q74" s="145">
        <v>1798</v>
      </c>
      <c r="R74" s="81">
        <f t="shared" si="23"/>
        <v>0</v>
      </c>
      <c r="S74" s="144">
        <v>0</v>
      </c>
      <c r="T74" s="146">
        <f t="shared" si="24"/>
        <v>575</v>
      </c>
      <c r="U74" s="161">
        <v>2247.5</v>
      </c>
      <c r="V74" s="162"/>
      <c r="W74" s="89"/>
      <c r="X74" s="73">
        <f t="shared" si="0"/>
        <v>682.62</v>
      </c>
    </row>
    <row r="75" spans="2:24" s="10" customFormat="1" x14ac:dyDescent="0.25">
      <c r="B75" s="25">
        <v>20</v>
      </c>
      <c r="C75" s="135" t="s">
        <v>175</v>
      </c>
      <c r="D75" s="136"/>
      <c r="E75" s="137"/>
      <c r="F75" s="135"/>
      <c r="G75" s="138"/>
      <c r="H75" s="54">
        <v>896</v>
      </c>
      <c r="I75" s="139"/>
      <c r="J75" s="149"/>
      <c r="K75" s="62"/>
      <c r="L75" s="141">
        <v>0</v>
      </c>
      <c r="M75" s="142">
        <v>1601.2</v>
      </c>
      <c r="N75" s="150">
        <f t="shared" si="22"/>
        <v>0.42631799999999997</v>
      </c>
      <c r="O75" s="62">
        <v>682.62</v>
      </c>
      <c r="P75" s="141">
        <v>0</v>
      </c>
      <c r="Q75" s="145">
        <v>1798</v>
      </c>
      <c r="R75" s="81">
        <f t="shared" si="23"/>
        <v>0</v>
      </c>
      <c r="S75" s="144">
        <v>0</v>
      </c>
      <c r="T75" s="146">
        <f t="shared" si="24"/>
        <v>896</v>
      </c>
      <c r="U75" s="161">
        <v>2247.5</v>
      </c>
      <c r="V75" s="162"/>
      <c r="W75" s="89"/>
      <c r="X75" s="73">
        <f t="shared" si="0"/>
        <v>682.62</v>
      </c>
    </row>
    <row r="76" spans="2:24" s="10" customFormat="1" x14ac:dyDescent="0.25">
      <c r="B76" s="25">
        <v>21</v>
      </c>
      <c r="C76" s="135" t="s">
        <v>176</v>
      </c>
      <c r="D76" s="136"/>
      <c r="E76" s="137"/>
      <c r="F76" s="135"/>
      <c r="G76" s="138"/>
      <c r="H76" s="54">
        <v>798</v>
      </c>
      <c r="I76" s="139"/>
      <c r="J76" s="149"/>
      <c r="K76" s="62"/>
      <c r="L76" s="141">
        <v>0</v>
      </c>
      <c r="M76" s="142"/>
      <c r="N76" s="150"/>
      <c r="O76" s="144">
        <v>0</v>
      </c>
      <c r="P76" s="141">
        <v>0</v>
      </c>
      <c r="Q76" s="145">
        <v>1798</v>
      </c>
      <c r="R76" s="81">
        <f t="shared" si="23"/>
        <v>0</v>
      </c>
      <c r="S76" s="144">
        <v>0</v>
      </c>
      <c r="T76" s="146">
        <f t="shared" si="24"/>
        <v>798</v>
      </c>
      <c r="U76" s="161">
        <v>2247.5</v>
      </c>
      <c r="V76" s="162">
        <f>W76/U76</f>
        <v>0.3545139043381535</v>
      </c>
      <c r="W76" s="89">
        <v>796.77</v>
      </c>
      <c r="X76" s="73">
        <f t="shared" si="0"/>
        <v>796.77</v>
      </c>
    </row>
    <row r="77" spans="2:24" s="10" customFormat="1" ht="26.4" x14ac:dyDescent="0.25">
      <c r="B77" s="23">
        <v>6</v>
      </c>
      <c r="C77" s="31" t="s">
        <v>9</v>
      </c>
      <c r="D77" s="37">
        <v>8</v>
      </c>
      <c r="E77" s="32"/>
      <c r="F77" s="49"/>
      <c r="G77" s="57"/>
      <c r="H77" s="53">
        <v>742</v>
      </c>
      <c r="I77" s="139">
        <v>1010.7</v>
      </c>
      <c r="J77" s="73"/>
      <c r="K77" s="61">
        <f>SUM(K78:K85)</f>
        <v>4587.6000000000004</v>
      </c>
      <c r="L77" s="7">
        <f t="shared" ref="L77:P77" si="26">SUM(L78:L85)</f>
        <v>5946</v>
      </c>
      <c r="M77" s="142">
        <v>1601.2</v>
      </c>
      <c r="N77" s="150"/>
      <c r="O77" s="61">
        <f t="shared" si="26"/>
        <v>1365.24</v>
      </c>
      <c r="P77" s="7">
        <f t="shared" si="26"/>
        <v>0</v>
      </c>
      <c r="Q77" s="145">
        <v>1798</v>
      </c>
      <c r="R77" s="81">
        <f t="shared" si="23"/>
        <v>0</v>
      </c>
      <c r="S77" s="61"/>
      <c r="T77" s="7"/>
      <c r="U77" s="18"/>
      <c r="V77" s="169"/>
      <c r="W77" s="91"/>
      <c r="X77" s="73">
        <f t="shared" si="0"/>
        <v>5952.84</v>
      </c>
    </row>
    <row r="78" spans="2:24" s="11" customFormat="1" x14ac:dyDescent="0.25">
      <c r="B78" s="23">
        <v>1</v>
      </c>
      <c r="C78" s="135" t="s">
        <v>56</v>
      </c>
      <c r="D78" s="37"/>
      <c r="E78" s="32"/>
      <c r="F78" s="49"/>
      <c r="G78" s="57"/>
      <c r="H78" s="53">
        <f>SUM(H79:H87)</f>
        <v>13744</v>
      </c>
      <c r="I78" s="139">
        <v>1010.7</v>
      </c>
      <c r="J78" s="149">
        <f t="shared" ref="J78:J84" si="27">ROUND(K78/I78,6)</f>
        <v>0.75650499999999998</v>
      </c>
      <c r="K78" s="62">
        <v>764.6</v>
      </c>
      <c r="L78" s="8">
        <f>SUM(L79:L87)</f>
        <v>4931</v>
      </c>
      <c r="M78" s="142">
        <v>1601.2</v>
      </c>
      <c r="N78" s="150"/>
      <c r="O78" s="61"/>
      <c r="P78" s="9">
        <v>0</v>
      </c>
      <c r="Q78" s="145">
        <v>1798</v>
      </c>
      <c r="R78" s="81">
        <f t="shared" si="23"/>
        <v>0</v>
      </c>
      <c r="S78" s="70">
        <v>0</v>
      </c>
      <c r="T78" s="8">
        <f t="shared" ref="T78:T85" si="28">H78+L78+P78</f>
        <v>18675</v>
      </c>
      <c r="U78" s="21"/>
      <c r="V78" s="39"/>
      <c r="W78" s="90"/>
      <c r="X78" s="73">
        <f t="shared" si="0"/>
        <v>764.6</v>
      </c>
    </row>
    <row r="79" spans="2:24" s="10" customFormat="1" x14ac:dyDescent="0.25">
      <c r="B79" s="25">
        <v>2</v>
      </c>
      <c r="C79" s="135" t="s">
        <v>57</v>
      </c>
      <c r="D79" s="136" t="s">
        <v>144</v>
      </c>
      <c r="E79" s="137"/>
      <c r="F79" s="135"/>
      <c r="G79" s="138"/>
      <c r="H79" s="148">
        <v>0</v>
      </c>
      <c r="I79" s="139">
        <v>1010.7</v>
      </c>
      <c r="J79" s="149">
        <f t="shared" si="27"/>
        <v>0.75650499999999998</v>
      </c>
      <c r="K79" s="62">
        <v>764.6</v>
      </c>
      <c r="L79" s="146">
        <v>1015</v>
      </c>
      <c r="M79" s="142">
        <v>1601.2</v>
      </c>
      <c r="N79" s="150"/>
      <c r="O79" s="62"/>
      <c r="P79" s="141">
        <v>0</v>
      </c>
      <c r="Q79" s="145">
        <v>1798</v>
      </c>
      <c r="R79" s="81">
        <f t="shared" si="23"/>
        <v>0</v>
      </c>
      <c r="S79" s="144">
        <v>0</v>
      </c>
      <c r="T79" s="146">
        <f t="shared" si="28"/>
        <v>1015</v>
      </c>
      <c r="U79" s="147"/>
      <c r="V79" s="40"/>
      <c r="W79" s="89"/>
      <c r="X79" s="73">
        <f t="shared" si="0"/>
        <v>764.6</v>
      </c>
    </row>
    <row r="80" spans="2:24" s="10" customFormat="1" x14ac:dyDescent="0.25">
      <c r="B80" s="25">
        <v>3</v>
      </c>
      <c r="C80" s="135" t="s">
        <v>58</v>
      </c>
      <c r="D80" s="136" t="s">
        <v>144</v>
      </c>
      <c r="E80" s="137"/>
      <c r="F80" s="135"/>
      <c r="G80" s="138"/>
      <c r="H80" s="54">
        <v>513</v>
      </c>
      <c r="I80" s="139">
        <v>1010.7</v>
      </c>
      <c r="J80" s="149">
        <f t="shared" si="27"/>
        <v>0.75650499999999998</v>
      </c>
      <c r="K80" s="62">
        <v>764.6</v>
      </c>
      <c r="L80" s="141">
        <v>0</v>
      </c>
      <c r="M80" s="142">
        <v>1601.2</v>
      </c>
      <c r="N80" s="150"/>
      <c r="O80" s="144">
        <v>0</v>
      </c>
      <c r="P80" s="141">
        <v>0</v>
      </c>
      <c r="Q80" s="145">
        <v>1798</v>
      </c>
      <c r="R80" s="81">
        <f t="shared" si="23"/>
        <v>0</v>
      </c>
      <c r="S80" s="144">
        <v>0</v>
      </c>
      <c r="T80" s="146">
        <f t="shared" si="28"/>
        <v>513</v>
      </c>
      <c r="U80" s="147"/>
      <c r="V80" s="40"/>
      <c r="W80" s="89"/>
      <c r="X80" s="73">
        <f t="shared" si="0"/>
        <v>764.6</v>
      </c>
    </row>
    <row r="81" spans="2:24" s="10" customFormat="1" x14ac:dyDescent="0.25">
      <c r="B81" s="23">
        <v>4</v>
      </c>
      <c r="C81" s="135" t="s">
        <v>59</v>
      </c>
      <c r="D81" s="136" t="s">
        <v>144</v>
      </c>
      <c r="E81" s="137"/>
      <c r="F81" s="135"/>
      <c r="G81" s="138"/>
      <c r="H81" s="54">
        <v>509</v>
      </c>
      <c r="I81" s="139">
        <v>1010.7</v>
      </c>
      <c r="J81" s="149">
        <f t="shared" si="27"/>
        <v>0.75650499999999998</v>
      </c>
      <c r="K81" s="62">
        <v>764.6</v>
      </c>
      <c r="L81" s="141">
        <v>0</v>
      </c>
      <c r="M81" s="142">
        <v>1601.2</v>
      </c>
      <c r="N81" s="150"/>
      <c r="O81" s="144">
        <v>0</v>
      </c>
      <c r="P81" s="141">
        <v>0</v>
      </c>
      <c r="Q81" s="145">
        <v>1798</v>
      </c>
      <c r="R81" s="81">
        <f t="shared" si="23"/>
        <v>0</v>
      </c>
      <c r="S81" s="144">
        <v>0</v>
      </c>
      <c r="T81" s="146">
        <f t="shared" si="28"/>
        <v>509</v>
      </c>
      <c r="U81" s="147"/>
      <c r="V81" s="40"/>
      <c r="W81" s="89"/>
      <c r="X81" s="73">
        <f t="shared" si="0"/>
        <v>764.6</v>
      </c>
    </row>
    <row r="82" spans="2:24" s="10" customFormat="1" x14ac:dyDescent="0.25">
      <c r="B82" s="25">
        <v>5</v>
      </c>
      <c r="C82" s="135" t="s">
        <v>60</v>
      </c>
      <c r="D82" s="136" t="s">
        <v>144</v>
      </c>
      <c r="E82" s="137"/>
      <c r="F82" s="135"/>
      <c r="G82" s="138"/>
      <c r="H82" s="54">
        <v>267</v>
      </c>
      <c r="I82" s="139"/>
      <c r="J82" s="149"/>
      <c r="K82" s="62"/>
      <c r="L82" s="141">
        <v>0</v>
      </c>
      <c r="M82" s="142">
        <v>1601.2</v>
      </c>
      <c r="N82" s="150">
        <f t="shared" si="22"/>
        <v>0.42631799999999997</v>
      </c>
      <c r="O82" s="152">
        <v>682.62</v>
      </c>
      <c r="P82" s="141">
        <v>0</v>
      </c>
      <c r="Q82" s="145">
        <v>1798</v>
      </c>
      <c r="R82" s="81">
        <f t="shared" si="23"/>
        <v>0</v>
      </c>
      <c r="S82" s="144">
        <v>0</v>
      </c>
      <c r="T82" s="146">
        <f t="shared" si="28"/>
        <v>267</v>
      </c>
      <c r="U82" s="147"/>
      <c r="V82" s="40"/>
      <c r="W82" s="89"/>
      <c r="X82" s="73">
        <f t="shared" ref="X82:X145" si="29">G82+K82+O82+S82+W82</f>
        <v>682.62</v>
      </c>
    </row>
    <row r="83" spans="2:24" s="10" customFormat="1" x14ac:dyDescent="0.25">
      <c r="B83" s="25">
        <v>6</v>
      </c>
      <c r="C83" s="135" t="s">
        <v>177</v>
      </c>
      <c r="D83" s="136" t="s">
        <v>144</v>
      </c>
      <c r="E83" s="137"/>
      <c r="F83" s="135"/>
      <c r="G83" s="138"/>
      <c r="H83" s="54">
        <v>711</v>
      </c>
      <c r="I83" s="139">
        <v>1010.7</v>
      </c>
      <c r="J83" s="149">
        <f t="shared" si="27"/>
        <v>0.75650499999999998</v>
      </c>
      <c r="K83" s="62">
        <v>764.6</v>
      </c>
      <c r="L83" s="141">
        <v>0</v>
      </c>
      <c r="M83" s="142"/>
      <c r="N83" s="150"/>
      <c r="O83" s="144">
        <v>0</v>
      </c>
      <c r="P83" s="141">
        <v>0</v>
      </c>
      <c r="Q83" s="145">
        <v>1798</v>
      </c>
      <c r="R83" s="81">
        <f t="shared" si="23"/>
        <v>0</v>
      </c>
      <c r="S83" s="144">
        <v>0</v>
      </c>
      <c r="T83" s="146">
        <f t="shared" si="28"/>
        <v>711</v>
      </c>
      <c r="U83" s="147"/>
      <c r="V83" s="40"/>
      <c r="W83" s="89"/>
      <c r="X83" s="73">
        <f t="shared" si="29"/>
        <v>764.6</v>
      </c>
    </row>
    <row r="84" spans="2:24" s="10" customFormat="1" x14ac:dyDescent="0.25">
      <c r="B84" s="23">
        <v>7</v>
      </c>
      <c r="C84" s="135" t="s">
        <v>178</v>
      </c>
      <c r="D84" s="136" t="s">
        <v>144</v>
      </c>
      <c r="E84" s="137"/>
      <c r="F84" s="135"/>
      <c r="G84" s="138"/>
      <c r="H84" s="54">
        <v>375</v>
      </c>
      <c r="I84" s="139">
        <v>1010.7</v>
      </c>
      <c r="J84" s="149">
        <f t="shared" si="27"/>
        <v>0.75650499999999998</v>
      </c>
      <c r="K84" s="62">
        <v>764.6</v>
      </c>
      <c r="L84" s="141">
        <v>0</v>
      </c>
      <c r="M84" s="142"/>
      <c r="N84" s="150"/>
      <c r="O84" s="144">
        <v>0</v>
      </c>
      <c r="P84" s="141">
        <v>0</v>
      </c>
      <c r="Q84" s="145">
        <v>1798</v>
      </c>
      <c r="R84" s="81">
        <f t="shared" si="23"/>
        <v>0</v>
      </c>
      <c r="S84" s="144">
        <v>0</v>
      </c>
      <c r="T84" s="146">
        <f t="shared" si="28"/>
        <v>375</v>
      </c>
      <c r="U84" s="147"/>
      <c r="V84" s="40"/>
      <c r="W84" s="89"/>
      <c r="X84" s="73">
        <f t="shared" si="29"/>
        <v>764.6</v>
      </c>
    </row>
    <row r="85" spans="2:24" s="10" customFormat="1" x14ac:dyDescent="0.25">
      <c r="B85" s="25">
        <v>8</v>
      </c>
      <c r="C85" s="135" t="s">
        <v>179</v>
      </c>
      <c r="D85" s="136" t="s">
        <v>144</v>
      </c>
      <c r="E85" s="137"/>
      <c r="F85" s="135"/>
      <c r="G85" s="138"/>
      <c r="H85" s="54">
        <v>634</v>
      </c>
      <c r="I85" s="139"/>
      <c r="J85" s="149"/>
      <c r="K85" s="61"/>
      <c r="L85" s="141">
        <v>0</v>
      </c>
      <c r="M85" s="142">
        <v>1601.2</v>
      </c>
      <c r="N85" s="150">
        <f t="shared" si="22"/>
        <v>0.42631799999999997</v>
      </c>
      <c r="O85" s="152">
        <v>682.62</v>
      </c>
      <c r="P85" s="141">
        <v>0</v>
      </c>
      <c r="Q85" s="145">
        <v>1798</v>
      </c>
      <c r="R85" s="81">
        <f t="shared" si="23"/>
        <v>0</v>
      </c>
      <c r="S85" s="144">
        <v>0</v>
      </c>
      <c r="T85" s="146">
        <f t="shared" si="28"/>
        <v>634</v>
      </c>
      <c r="U85" s="147"/>
      <c r="V85" s="40"/>
      <c r="W85" s="89"/>
      <c r="X85" s="73">
        <f t="shared" si="29"/>
        <v>682.62</v>
      </c>
    </row>
    <row r="86" spans="2:24" s="10" customFormat="1" ht="26.4" x14ac:dyDescent="0.25">
      <c r="B86" s="23">
        <v>7</v>
      </c>
      <c r="C86" s="31" t="s">
        <v>10</v>
      </c>
      <c r="D86" s="37">
        <v>15</v>
      </c>
      <c r="E86" s="32"/>
      <c r="F86" s="18"/>
      <c r="G86" s="73">
        <f t="shared" ref="G86:H86" si="30">SUM(G87:G101)</f>
        <v>129.6</v>
      </c>
      <c r="H86" s="61">
        <f t="shared" si="30"/>
        <v>10226</v>
      </c>
      <c r="I86" s="139">
        <v>1010.7</v>
      </c>
      <c r="J86" s="73"/>
      <c r="K86" s="61">
        <f>SUM(K87:K101)</f>
        <v>11167.600000000002</v>
      </c>
      <c r="L86" s="7">
        <f t="shared" ref="L86:P86" si="31">SUM(L87:L101)</f>
        <v>3916</v>
      </c>
      <c r="M86" s="142">
        <v>1601.2</v>
      </c>
      <c r="N86" s="150"/>
      <c r="O86" s="61">
        <f t="shared" si="31"/>
        <v>682.62</v>
      </c>
      <c r="P86" s="7">
        <f t="shared" si="31"/>
        <v>0</v>
      </c>
      <c r="Q86" s="145">
        <v>1798</v>
      </c>
      <c r="R86" s="81">
        <f t="shared" si="23"/>
        <v>0</v>
      </c>
      <c r="S86" s="61"/>
      <c r="T86" s="7"/>
      <c r="U86" s="18"/>
      <c r="V86" s="73"/>
      <c r="W86" s="91"/>
      <c r="X86" s="73">
        <f t="shared" si="29"/>
        <v>11979.820000000003</v>
      </c>
    </row>
    <row r="87" spans="2:24" s="10" customFormat="1" x14ac:dyDescent="0.25">
      <c r="B87" s="25">
        <v>1</v>
      </c>
      <c r="C87" s="135" t="s">
        <v>61</v>
      </c>
      <c r="D87" s="136" t="s">
        <v>144</v>
      </c>
      <c r="E87" s="137"/>
      <c r="F87" s="135"/>
      <c r="G87" s="138"/>
      <c r="H87" s="54">
        <v>509</v>
      </c>
      <c r="I87" s="139">
        <v>1010.7</v>
      </c>
      <c r="J87" s="149">
        <f t="shared" ref="J87:J97" si="32">ROUND(K87/I87,6)</f>
        <v>0.75650499999999998</v>
      </c>
      <c r="K87" s="62">
        <v>764.6</v>
      </c>
      <c r="L87" s="141">
        <v>0</v>
      </c>
      <c r="M87" s="142">
        <v>1601.2</v>
      </c>
      <c r="N87" s="150"/>
      <c r="O87" s="144">
        <v>0</v>
      </c>
      <c r="P87" s="141">
        <v>0</v>
      </c>
      <c r="Q87" s="145">
        <v>1798</v>
      </c>
      <c r="R87" s="81">
        <f t="shared" si="23"/>
        <v>0</v>
      </c>
      <c r="S87" s="144">
        <v>0</v>
      </c>
      <c r="T87" s="146">
        <f t="shared" ref="T87:T101" si="33">H87+L87+P87</f>
        <v>509</v>
      </c>
      <c r="U87" s="147"/>
      <c r="V87" s="40"/>
      <c r="W87" s="89"/>
      <c r="X87" s="73">
        <f t="shared" si="29"/>
        <v>764.6</v>
      </c>
    </row>
    <row r="88" spans="2:24" s="11" customFormat="1" x14ac:dyDescent="0.25">
      <c r="B88" s="25">
        <v>2</v>
      </c>
      <c r="C88" s="135" t="s">
        <v>180</v>
      </c>
      <c r="D88" s="37"/>
      <c r="E88" s="32"/>
      <c r="F88" s="49"/>
      <c r="G88" s="57"/>
      <c r="H88" s="53">
        <f>SUM(H89:H103)</f>
        <v>5124</v>
      </c>
      <c r="I88" s="139">
        <v>1010.7</v>
      </c>
      <c r="J88" s="149">
        <f t="shared" si="32"/>
        <v>0.75650499999999998</v>
      </c>
      <c r="K88" s="62">
        <v>764.6</v>
      </c>
      <c r="L88" s="8">
        <f>SUM(L89:L103)</f>
        <v>1958</v>
      </c>
      <c r="M88" s="142">
        <v>1601.2</v>
      </c>
      <c r="N88" s="150"/>
      <c r="O88" s="61"/>
      <c r="P88" s="9">
        <v>0</v>
      </c>
      <c r="Q88" s="145">
        <v>1798</v>
      </c>
      <c r="R88" s="81">
        <f t="shared" si="23"/>
        <v>0</v>
      </c>
      <c r="S88" s="70">
        <v>0</v>
      </c>
      <c r="T88" s="8">
        <f t="shared" si="33"/>
        <v>7082</v>
      </c>
      <c r="U88" s="21"/>
      <c r="V88" s="39"/>
      <c r="W88" s="90"/>
      <c r="X88" s="73">
        <f t="shared" si="29"/>
        <v>764.6</v>
      </c>
    </row>
    <row r="89" spans="2:24" s="10" customFormat="1" x14ac:dyDescent="0.25">
      <c r="B89" s="25">
        <v>3</v>
      </c>
      <c r="C89" s="135" t="s">
        <v>62</v>
      </c>
      <c r="D89" s="136" t="s">
        <v>144</v>
      </c>
      <c r="E89" s="137"/>
      <c r="F89" s="135"/>
      <c r="G89" s="138"/>
      <c r="H89" s="54">
        <v>445</v>
      </c>
      <c r="I89" s="139">
        <v>1010.7</v>
      </c>
      <c r="J89" s="149">
        <f t="shared" si="32"/>
        <v>0.75650499999999998</v>
      </c>
      <c r="K89" s="62">
        <v>764.6</v>
      </c>
      <c r="L89" s="141">
        <v>0</v>
      </c>
      <c r="M89" s="142">
        <v>1601.2</v>
      </c>
      <c r="N89" s="150"/>
      <c r="O89" s="144"/>
      <c r="P89" s="141">
        <v>0</v>
      </c>
      <c r="Q89" s="145">
        <v>1798</v>
      </c>
      <c r="R89" s="81">
        <f t="shared" si="23"/>
        <v>0</v>
      </c>
      <c r="S89" s="144">
        <v>0</v>
      </c>
      <c r="T89" s="146">
        <f t="shared" si="33"/>
        <v>445</v>
      </c>
      <c r="U89" s="147"/>
      <c r="V89" s="40"/>
      <c r="W89" s="89"/>
      <c r="X89" s="73">
        <f t="shared" si="29"/>
        <v>764.6</v>
      </c>
    </row>
    <row r="90" spans="2:24" s="10" customFormat="1" x14ac:dyDescent="0.25">
      <c r="B90" s="25">
        <v>4</v>
      </c>
      <c r="C90" s="135" t="s">
        <v>63</v>
      </c>
      <c r="D90" s="136" t="s">
        <v>144</v>
      </c>
      <c r="E90" s="137"/>
      <c r="F90" s="135"/>
      <c r="G90" s="138"/>
      <c r="H90" s="54">
        <v>627</v>
      </c>
      <c r="I90" s="139">
        <v>1010.7</v>
      </c>
      <c r="J90" s="149">
        <f t="shared" si="32"/>
        <v>0.75650499999999998</v>
      </c>
      <c r="K90" s="62">
        <v>764.6</v>
      </c>
      <c r="L90" s="141">
        <v>0</v>
      </c>
      <c r="M90" s="142">
        <v>1601.2</v>
      </c>
      <c r="N90" s="150"/>
      <c r="O90" s="144"/>
      <c r="P90" s="141">
        <v>0</v>
      </c>
      <c r="Q90" s="145">
        <v>1798</v>
      </c>
      <c r="R90" s="81">
        <f t="shared" si="23"/>
        <v>0</v>
      </c>
      <c r="S90" s="144">
        <v>0</v>
      </c>
      <c r="T90" s="146">
        <f t="shared" si="33"/>
        <v>627</v>
      </c>
      <c r="U90" s="147"/>
      <c r="V90" s="40"/>
      <c r="W90" s="89"/>
      <c r="X90" s="73">
        <f t="shared" si="29"/>
        <v>764.6</v>
      </c>
    </row>
    <row r="91" spans="2:24" s="10" customFormat="1" x14ac:dyDescent="0.25">
      <c r="B91" s="25">
        <v>5</v>
      </c>
      <c r="C91" s="135" t="s">
        <v>64</v>
      </c>
      <c r="D91" s="136" t="s">
        <v>144</v>
      </c>
      <c r="E91" s="137"/>
      <c r="F91" s="135"/>
      <c r="G91" s="138"/>
      <c r="H91" s="54">
        <v>608</v>
      </c>
      <c r="I91" s="139">
        <v>1010.7</v>
      </c>
      <c r="J91" s="149">
        <f t="shared" si="32"/>
        <v>0.75650499999999998</v>
      </c>
      <c r="K91" s="62">
        <v>764.6</v>
      </c>
      <c r="L91" s="141">
        <v>0</v>
      </c>
      <c r="M91" s="142">
        <v>1601.2</v>
      </c>
      <c r="N91" s="150"/>
      <c r="O91" s="144"/>
      <c r="P91" s="141">
        <v>0</v>
      </c>
      <c r="Q91" s="145">
        <v>1798</v>
      </c>
      <c r="R91" s="81">
        <f t="shared" si="23"/>
        <v>0</v>
      </c>
      <c r="S91" s="144">
        <v>0</v>
      </c>
      <c r="T91" s="146">
        <f t="shared" si="33"/>
        <v>608</v>
      </c>
      <c r="U91" s="147"/>
      <c r="V91" s="40"/>
      <c r="W91" s="89"/>
      <c r="X91" s="73">
        <f t="shared" si="29"/>
        <v>764.6</v>
      </c>
    </row>
    <row r="92" spans="2:24" s="10" customFormat="1" x14ac:dyDescent="0.25">
      <c r="B92" s="25">
        <v>6</v>
      </c>
      <c r="C92" s="135" t="s">
        <v>65</v>
      </c>
      <c r="D92" s="136" t="s">
        <v>144</v>
      </c>
      <c r="E92" s="137"/>
      <c r="F92" s="135"/>
      <c r="G92" s="138"/>
      <c r="H92" s="54">
        <v>277</v>
      </c>
      <c r="I92" s="139">
        <v>1010.7</v>
      </c>
      <c r="J92" s="149">
        <f t="shared" si="32"/>
        <v>0.75650499999999998</v>
      </c>
      <c r="K92" s="62">
        <v>764.6</v>
      </c>
      <c r="L92" s="141">
        <v>0</v>
      </c>
      <c r="M92" s="142">
        <v>1601.2</v>
      </c>
      <c r="N92" s="150"/>
      <c r="O92" s="144"/>
      <c r="P92" s="141">
        <v>0</v>
      </c>
      <c r="Q92" s="145">
        <v>1798</v>
      </c>
      <c r="R92" s="81">
        <f t="shared" si="23"/>
        <v>0</v>
      </c>
      <c r="S92" s="144">
        <v>0</v>
      </c>
      <c r="T92" s="146">
        <f t="shared" si="33"/>
        <v>277</v>
      </c>
      <c r="U92" s="147"/>
      <c r="V92" s="40"/>
      <c r="W92" s="89"/>
      <c r="X92" s="73">
        <f t="shared" si="29"/>
        <v>764.6</v>
      </c>
    </row>
    <row r="93" spans="2:24" s="10" customFormat="1" x14ac:dyDescent="0.25">
      <c r="B93" s="25">
        <v>7</v>
      </c>
      <c r="C93" s="135" t="s">
        <v>66</v>
      </c>
      <c r="D93" s="136" t="s">
        <v>144</v>
      </c>
      <c r="E93" s="137"/>
      <c r="F93" s="135"/>
      <c r="G93" s="138"/>
      <c r="H93" s="148">
        <v>0</v>
      </c>
      <c r="I93" s="139">
        <v>1010.7</v>
      </c>
      <c r="J93" s="149">
        <f t="shared" si="32"/>
        <v>0.75650499999999998</v>
      </c>
      <c r="K93" s="62">
        <v>764.6</v>
      </c>
      <c r="L93" s="146">
        <v>1038</v>
      </c>
      <c r="M93" s="142">
        <v>1601.2</v>
      </c>
      <c r="N93" s="150"/>
      <c r="O93" s="62"/>
      <c r="P93" s="141">
        <v>0</v>
      </c>
      <c r="Q93" s="145">
        <v>1798</v>
      </c>
      <c r="R93" s="81">
        <f t="shared" si="23"/>
        <v>0</v>
      </c>
      <c r="S93" s="144">
        <v>0</v>
      </c>
      <c r="T93" s="146">
        <f t="shared" si="33"/>
        <v>1038</v>
      </c>
      <c r="U93" s="147"/>
      <c r="V93" s="40"/>
      <c r="W93" s="89"/>
      <c r="X93" s="73">
        <f t="shared" si="29"/>
        <v>764.6</v>
      </c>
    </row>
    <row r="94" spans="2:24" s="10" customFormat="1" x14ac:dyDescent="0.25">
      <c r="B94" s="25">
        <v>8</v>
      </c>
      <c r="C94" s="135" t="s">
        <v>67</v>
      </c>
      <c r="D94" s="136" t="s">
        <v>144</v>
      </c>
      <c r="E94" s="137"/>
      <c r="F94" s="135"/>
      <c r="G94" s="138"/>
      <c r="H94" s="54">
        <v>398</v>
      </c>
      <c r="I94" s="139">
        <v>1010.7</v>
      </c>
      <c r="J94" s="149">
        <f t="shared" si="32"/>
        <v>0.30919200000000002</v>
      </c>
      <c r="K94" s="62">
        <v>312.5</v>
      </c>
      <c r="L94" s="141">
        <v>0</v>
      </c>
      <c r="M94" s="142">
        <v>1601.2</v>
      </c>
      <c r="N94" s="150"/>
      <c r="O94" s="144"/>
      <c r="P94" s="141">
        <v>0</v>
      </c>
      <c r="Q94" s="145">
        <v>1798</v>
      </c>
      <c r="R94" s="81">
        <f t="shared" si="23"/>
        <v>0</v>
      </c>
      <c r="S94" s="144">
        <v>0</v>
      </c>
      <c r="T94" s="146">
        <f t="shared" si="33"/>
        <v>398</v>
      </c>
      <c r="U94" s="147"/>
      <c r="V94" s="40"/>
      <c r="W94" s="89"/>
      <c r="X94" s="73">
        <f t="shared" si="29"/>
        <v>312.5</v>
      </c>
    </row>
    <row r="95" spans="2:24" s="10" customFormat="1" x14ac:dyDescent="0.25">
      <c r="B95" s="25">
        <v>9</v>
      </c>
      <c r="C95" s="135" t="s">
        <v>68</v>
      </c>
      <c r="D95" s="136" t="s">
        <v>144</v>
      </c>
      <c r="E95" s="137"/>
      <c r="F95" s="135"/>
      <c r="G95" s="138"/>
      <c r="H95" s="54">
        <v>451</v>
      </c>
      <c r="I95" s="139">
        <v>1010.7</v>
      </c>
      <c r="J95" s="149">
        <f t="shared" si="32"/>
        <v>0.75650499999999998</v>
      </c>
      <c r="K95" s="62">
        <v>764.6</v>
      </c>
      <c r="L95" s="141">
        <v>0</v>
      </c>
      <c r="M95" s="142">
        <v>1601.2</v>
      </c>
      <c r="N95" s="150"/>
      <c r="O95" s="144"/>
      <c r="P95" s="141">
        <v>0</v>
      </c>
      <c r="Q95" s="145">
        <v>1798</v>
      </c>
      <c r="R95" s="81">
        <f t="shared" si="23"/>
        <v>0</v>
      </c>
      <c r="S95" s="144">
        <v>0</v>
      </c>
      <c r="T95" s="146">
        <f t="shared" si="33"/>
        <v>451</v>
      </c>
      <c r="U95" s="147"/>
      <c r="V95" s="40"/>
      <c r="W95" s="89"/>
      <c r="X95" s="73">
        <f t="shared" si="29"/>
        <v>764.6</v>
      </c>
    </row>
    <row r="96" spans="2:24" s="10" customFormat="1" x14ac:dyDescent="0.25">
      <c r="B96" s="25">
        <v>10</v>
      </c>
      <c r="C96" s="135" t="s">
        <v>69</v>
      </c>
      <c r="D96" s="136" t="s">
        <v>144</v>
      </c>
      <c r="E96" s="137"/>
      <c r="F96" s="135"/>
      <c r="G96" s="138"/>
      <c r="H96" s="148">
        <v>0</v>
      </c>
      <c r="I96" s="139">
        <v>1010.7</v>
      </c>
      <c r="J96" s="149">
        <f t="shared" si="32"/>
        <v>1.662115</v>
      </c>
      <c r="K96" s="62">
        <v>1679.9</v>
      </c>
      <c r="L96" s="146">
        <v>920</v>
      </c>
      <c r="M96" s="142">
        <v>1601.2</v>
      </c>
      <c r="N96" s="150"/>
      <c r="O96" s="62"/>
      <c r="P96" s="141">
        <v>0</v>
      </c>
      <c r="Q96" s="145">
        <v>1798</v>
      </c>
      <c r="R96" s="81">
        <f t="shared" si="23"/>
        <v>0</v>
      </c>
      <c r="S96" s="144">
        <v>0</v>
      </c>
      <c r="T96" s="146">
        <f t="shared" si="33"/>
        <v>920</v>
      </c>
      <c r="U96" s="147"/>
      <c r="V96" s="40"/>
      <c r="W96" s="89"/>
      <c r="X96" s="73">
        <f t="shared" si="29"/>
        <v>1679.9</v>
      </c>
    </row>
    <row r="97" spans="2:24" s="10" customFormat="1" x14ac:dyDescent="0.25">
      <c r="B97" s="25">
        <v>11</v>
      </c>
      <c r="C97" s="135" t="s">
        <v>70</v>
      </c>
      <c r="D97" s="136" t="s">
        <v>144</v>
      </c>
      <c r="E97" s="137"/>
      <c r="F97" s="135"/>
      <c r="G97" s="138"/>
      <c r="H97" s="54">
        <v>385</v>
      </c>
      <c r="I97" s="139">
        <v>1010.7</v>
      </c>
      <c r="J97" s="149">
        <f t="shared" si="32"/>
        <v>0.75650499999999998</v>
      </c>
      <c r="K97" s="62">
        <v>764.6</v>
      </c>
      <c r="L97" s="141">
        <v>0</v>
      </c>
      <c r="M97" s="142">
        <v>1601.2</v>
      </c>
      <c r="N97" s="150"/>
      <c r="O97" s="144">
        <v>0</v>
      </c>
      <c r="P97" s="141">
        <v>0</v>
      </c>
      <c r="Q97" s="145">
        <v>1798</v>
      </c>
      <c r="R97" s="81">
        <f t="shared" si="23"/>
        <v>0</v>
      </c>
      <c r="S97" s="144">
        <v>0</v>
      </c>
      <c r="T97" s="146">
        <f t="shared" si="33"/>
        <v>385</v>
      </c>
      <c r="U97" s="147"/>
      <c r="V97" s="40"/>
      <c r="W97" s="89"/>
      <c r="X97" s="73">
        <f t="shared" si="29"/>
        <v>764.6</v>
      </c>
    </row>
    <row r="98" spans="2:24" s="10" customFormat="1" x14ac:dyDescent="0.25">
      <c r="B98" s="25">
        <v>12</v>
      </c>
      <c r="C98" s="135" t="s">
        <v>71</v>
      </c>
      <c r="D98" s="136" t="s">
        <v>144</v>
      </c>
      <c r="E98" s="137"/>
      <c r="F98" s="135"/>
      <c r="G98" s="138"/>
      <c r="H98" s="54">
        <v>177</v>
      </c>
      <c r="I98" s="139"/>
      <c r="J98" s="149"/>
      <c r="K98" s="62"/>
      <c r="L98" s="141">
        <v>0</v>
      </c>
      <c r="M98" s="142">
        <v>1601.2</v>
      </c>
      <c r="N98" s="150">
        <f t="shared" si="22"/>
        <v>0.42631799999999997</v>
      </c>
      <c r="O98" s="152">
        <v>682.62</v>
      </c>
      <c r="P98" s="141">
        <v>0</v>
      </c>
      <c r="Q98" s="145">
        <v>1798</v>
      </c>
      <c r="R98" s="81">
        <f t="shared" si="23"/>
        <v>0</v>
      </c>
      <c r="S98" s="144">
        <v>0</v>
      </c>
      <c r="T98" s="146">
        <f t="shared" si="33"/>
        <v>177</v>
      </c>
      <c r="U98" s="147"/>
      <c r="V98" s="40"/>
      <c r="W98" s="89"/>
      <c r="X98" s="73">
        <f t="shared" si="29"/>
        <v>682.62</v>
      </c>
    </row>
    <row r="99" spans="2:24" s="10" customFormat="1" x14ac:dyDescent="0.25">
      <c r="B99" s="25">
        <v>13</v>
      </c>
      <c r="C99" s="135" t="s">
        <v>181</v>
      </c>
      <c r="D99" s="136" t="s">
        <v>144</v>
      </c>
      <c r="E99" s="137">
        <v>252.7</v>
      </c>
      <c r="F99" s="170">
        <f>G99/E99</f>
        <v>0.51286110011871788</v>
      </c>
      <c r="G99" s="136">
        <v>129.6</v>
      </c>
      <c r="H99" s="54">
        <v>160</v>
      </c>
      <c r="I99" s="139"/>
      <c r="J99" s="149"/>
      <c r="K99" s="62"/>
      <c r="L99" s="141">
        <v>0</v>
      </c>
      <c r="M99" s="142">
        <v>1601.2</v>
      </c>
      <c r="N99" s="150"/>
      <c r="O99" s="144">
        <v>0</v>
      </c>
      <c r="P99" s="141">
        <v>0</v>
      </c>
      <c r="Q99" s="145">
        <v>1798</v>
      </c>
      <c r="R99" s="81">
        <f t="shared" si="23"/>
        <v>0</v>
      </c>
      <c r="S99" s="144">
        <v>0</v>
      </c>
      <c r="T99" s="146">
        <f t="shared" si="33"/>
        <v>160</v>
      </c>
      <c r="U99" s="147"/>
      <c r="V99" s="40"/>
      <c r="W99" s="89"/>
      <c r="X99" s="73">
        <f t="shared" si="29"/>
        <v>129.6</v>
      </c>
    </row>
    <row r="100" spans="2:24" s="10" customFormat="1" x14ac:dyDescent="0.25">
      <c r="B100" s="25">
        <v>14</v>
      </c>
      <c r="C100" s="135" t="s">
        <v>182</v>
      </c>
      <c r="D100" s="136" t="s">
        <v>144</v>
      </c>
      <c r="E100" s="137"/>
      <c r="F100" s="135"/>
      <c r="G100" s="138"/>
      <c r="H100" s="54">
        <v>491</v>
      </c>
      <c r="I100" s="139">
        <v>1010.7</v>
      </c>
      <c r="J100" s="149">
        <f>ROUND(K100/I100,6)</f>
        <v>0.75650499999999998</v>
      </c>
      <c r="K100" s="62">
        <v>764.6</v>
      </c>
      <c r="L100" s="141">
        <v>0</v>
      </c>
      <c r="M100" s="142">
        <v>1601.2</v>
      </c>
      <c r="N100" s="150"/>
      <c r="O100" s="144">
        <v>0</v>
      </c>
      <c r="P100" s="141">
        <v>0</v>
      </c>
      <c r="Q100" s="145">
        <v>1798</v>
      </c>
      <c r="R100" s="81">
        <f t="shared" si="23"/>
        <v>0</v>
      </c>
      <c r="S100" s="144">
        <v>0</v>
      </c>
      <c r="T100" s="146">
        <f t="shared" si="33"/>
        <v>491</v>
      </c>
      <c r="U100" s="147"/>
      <c r="V100" s="40"/>
      <c r="W100" s="89"/>
      <c r="X100" s="73">
        <f t="shared" si="29"/>
        <v>764.6</v>
      </c>
    </row>
    <row r="101" spans="2:24" s="10" customFormat="1" x14ac:dyDescent="0.25">
      <c r="B101" s="25">
        <v>15</v>
      </c>
      <c r="C101" s="135" t="s">
        <v>183</v>
      </c>
      <c r="D101" s="136" t="s">
        <v>144</v>
      </c>
      <c r="E101" s="137"/>
      <c r="F101" s="135"/>
      <c r="G101" s="138"/>
      <c r="H101" s="54">
        <v>574</v>
      </c>
      <c r="I101" s="139">
        <v>1010.7</v>
      </c>
      <c r="J101" s="149">
        <f>ROUND(K101/I101,6)</f>
        <v>1.5130110000000001</v>
      </c>
      <c r="K101" s="62">
        <v>1529.2</v>
      </c>
      <c r="L101" s="141">
        <v>0</v>
      </c>
      <c r="M101" s="142">
        <v>1601.2</v>
      </c>
      <c r="N101" s="150"/>
      <c r="O101" s="144">
        <v>0</v>
      </c>
      <c r="P101" s="141">
        <v>0</v>
      </c>
      <c r="Q101" s="145">
        <v>1798</v>
      </c>
      <c r="R101" s="81">
        <f t="shared" si="23"/>
        <v>0</v>
      </c>
      <c r="S101" s="144">
        <v>0</v>
      </c>
      <c r="T101" s="146">
        <f t="shared" si="33"/>
        <v>574</v>
      </c>
      <c r="U101" s="147"/>
      <c r="V101" s="40"/>
      <c r="W101" s="89"/>
      <c r="X101" s="73">
        <f t="shared" si="29"/>
        <v>1529.2</v>
      </c>
    </row>
    <row r="102" spans="2:24" s="10" customFormat="1" ht="39.6" x14ac:dyDescent="0.25">
      <c r="B102" s="23">
        <v>8</v>
      </c>
      <c r="C102" s="31" t="s">
        <v>11</v>
      </c>
      <c r="D102" s="37">
        <v>10</v>
      </c>
      <c r="E102" s="32"/>
      <c r="F102" s="49"/>
      <c r="G102" s="57"/>
      <c r="H102" s="171">
        <v>0</v>
      </c>
      <c r="I102" s="139"/>
      <c r="J102" s="65" t="s">
        <v>144</v>
      </c>
      <c r="K102" s="172">
        <f>SUM(K103:K112)</f>
        <v>5686.9</v>
      </c>
      <c r="L102" s="9">
        <f t="shared" ref="L102:W102" si="34">SUM(L103:L112)</f>
        <v>0</v>
      </c>
      <c r="M102" s="142">
        <v>1601.2</v>
      </c>
      <c r="N102" s="150"/>
      <c r="O102" s="172">
        <f t="shared" si="34"/>
        <v>682.62</v>
      </c>
      <c r="P102" s="9">
        <f t="shared" si="34"/>
        <v>0</v>
      </c>
      <c r="Q102" s="145">
        <v>1798</v>
      </c>
      <c r="R102" s="81">
        <f t="shared" si="23"/>
        <v>0</v>
      </c>
      <c r="S102" s="70">
        <f t="shared" si="34"/>
        <v>0</v>
      </c>
      <c r="T102" s="9">
        <f t="shared" si="34"/>
        <v>10971</v>
      </c>
      <c r="U102" s="173"/>
      <c r="V102" s="157">
        <f t="shared" si="34"/>
        <v>0</v>
      </c>
      <c r="W102" s="174">
        <f t="shared" si="34"/>
        <v>0</v>
      </c>
      <c r="X102" s="73">
        <f t="shared" si="29"/>
        <v>6369.5199999999995</v>
      </c>
    </row>
    <row r="103" spans="2:24" s="10" customFormat="1" x14ac:dyDescent="0.25">
      <c r="B103" s="25">
        <v>1</v>
      </c>
      <c r="C103" s="135" t="s">
        <v>72</v>
      </c>
      <c r="D103" s="136" t="s">
        <v>144</v>
      </c>
      <c r="E103" s="137"/>
      <c r="F103" s="135"/>
      <c r="G103" s="138"/>
      <c r="H103" s="54">
        <v>531</v>
      </c>
      <c r="I103" s="139"/>
      <c r="J103" s="149"/>
      <c r="K103" s="62"/>
      <c r="L103" s="141">
        <v>0</v>
      </c>
      <c r="M103" s="142">
        <v>1601.2</v>
      </c>
      <c r="N103" s="150">
        <f t="shared" si="22"/>
        <v>0.42631799999999997</v>
      </c>
      <c r="O103" s="152">
        <v>682.62</v>
      </c>
      <c r="P103" s="141">
        <v>0</v>
      </c>
      <c r="Q103" s="145">
        <v>1798</v>
      </c>
      <c r="R103" s="81">
        <f t="shared" si="23"/>
        <v>0</v>
      </c>
      <c r="S103" s="144">
        <v>0</v>
      </c>
      <c r="T103" s="146">
        <f t="shared" ref="T103:T112" si="35">H103+L103+P103</f>
        <v>531</v>
      </c>
      <c r="U103" s="147"/>
      <c r="V103" s="40"/>
      <c r="W103" s="89"/>
      <c r="X103" s="73">
        <f t="shared" si="29"/>
        <v>682.62</v>
      </c>
    </row>
    <row r="104" spans="2:24" s="11" customFormat="1" x14ac:dyDescent="0.25">
      <c r="B104" s="23">
        <v>2</v>
      </c>
      <c r="C104" s="135" t="s">
        <v>73</v>
      </c>
      <c r="D104" s="37"/>
      <c r="E104" s="32"/>
      <c r="F104" s="49"/>
      <c r="G104" s="57"/>
      <c r="H104" s="53">
        <f>H105</f>
        <v>600</v>
      </c>
      <c r="I104" s="139">
        <v>1010.7</v>
      </c>
      <c r="J104" s="149">
        <f t="shared" ref="J104:J112" si="36">ROUND(K104/I104,6)</f>
        <v>0.60740099999999997</v>
      </c>
      <c r="K104" s="62">
        <v>613.9</v>
      </c>
      <c r="L104" s="9">
        <v>0</v>
      </c>
      <c r="M104" s="142">
        <v>1601.2</v>
      </c>
      <c r="N104" s="150"/>
      <c r="O104" s="70">
        <v>0</v>
      </c>
      <c r="P104" s="9">
        <v>0</v>
      </c>
      <c r="Q104" s="145">
        <v>1798</v>
      </c>
      <c r="R104" s="81">
        <f t="shared" si="23"/>
        <v>0</v>
      </c>
      <c r="S104" s="70">
        <v>0</v>
      </c>
      <c r="T104" s="8">
        <f t="shared" si="35"/>
        <v>600</v>
      </c>
      <c r="U104" s="21"/>
      <c r="V104" s="39"/>
      <c r="W104" s="90"/>
      <c r="X104" s="73">
        <f t="shared" si="29"/>
        <v>613.9</v>
      </c>
    </row>
    <row r="105" spans="2:24" s="10" customFormat="1" x14ac:dyDescent="0.25">
      <c r="B105" s="25">
        <v>3</v>
      </c>
      <c r="C105" s="135" t="s">
        <v>74</v>
      </c>
      <c r="D105" s="136"/>
      <c r="E105" s="137"/>
      <c r="F105" s="135"/>
      <c r="G105" s="138"/>
      <c r="H105" s="54">
        <v>600</v>
      </c>
      <c r="I105" s="139">
        <v>1010.7</v>
      </c>
      <c r="J105" s="149">
        <f t="shared" si="36"/>
        <v>0.60740099999999997</v>
      </c>
      <c r="K105" s="62">
        <v>613.9</v>
      </c>
      <c r="L105" s="141">
        <v>0</v>
      </c>
      <c r="M105" s="142">
        <v>1601.2</v>
      </c>
      <c r="N105" s="150"/>
      <c r="O105" s="144">
        <v>0</v>
      </c>
      <c r="P105" s="141">
        <v>0</v>
      </c>
      <c r="Q105" s="145">
        <v>1798</v>
      </c>
      <c r="R105" s="81">
        <f t="shared" si="23"/>
        <v>0</v>
      </c>
      <c r="S105" s="144">
        <v>0</v>
      </c>
      <c r="T105" s="146">
        <f t="shared" si="35"/>
        <v>600</v>
      </c>
      <c r="U105" s="147"/>
      <c r="V105" s="40"/>
      <c r="W105" s="89"/>
      <c r="X105" s="73">
        <f t="shared" si="29"/>
        <v>613.9</v>
      </c>
    </row>
    <row r="106" spans="2:24" s="11" customFormat="1" x14ac:dyDescent="0.25">
      <c r="B106" s="25">
        <v>4</v>
      </c>
      <c r="C106" s="135" t="s">
        <v>75</v>
      </c>
      <c r="D106" s="37"/>
      <c r="E106" s="32"/>
      <c r="F106" s="49"/>
      <c r="G106" s="57"/>
      <c r="H106" s="53">
        <f>SUM(H107:H117)</f>
        <v>5905</v>
      </c>
      <c r="I106" s="139">
        <v>1010.7</v>
      </c>
      <c r="J106" s="149">
        <f t="shared" si="36"/>
        <v>0.45829599999999998</v>
      </c>
      <c r="K106" s="62">
        <v>463.2</v>
      </c>
      <c r="L106" s="9">
        <v>0</v>
      </c>
      <c r="M106" s="142">
        <v>1601.2</v>
      </c>
      <c r="N106" s="150"/>
      <c r="O106" s="70">
        <v>0</v>
      </c>
      <c r="P106" s="9">
        <v>0</v>
      </c>
      <c r="Q106" s="145">
        <v>1798</v>
      </c>
      <c r="R106" s="81">
        <f t="shared" si="23"/>
        <v>0</v>
      </c>
      <c r="S106" s="70">
        <v>0</v>
      </c>
      <c r="T106" s="8">
        <f t="shared" si="35"/>
        <v>5905</v>
      </c>
      <c r="U106" s="21"/>
      <c r="V106" s="39"/>
      <c r="W106" s="90"/>
      <c r="X106" s="73">
        <f t="shared" si="29"/>
        <v>463.2</v>
      </c>
    </row>
    <row r="107" spans="2:24" s="10" customFormat="1" x14ac:dyDescent="0.25">
      <c r="B107" s="23">
        <v>5</v>
      </c>
      <c r="C107" s="135" t="s">
        <v>134</v>
      </c>
      <c r="D107" s="136" t="s">
        <v>144</v>
      </c>
      <c r="E107" s="137"/>
      <c r="F107" s="135"/>
      <c r="G107" s="138"/>
      <c r="H107" s="54">
        <v>425</v>
      </c>
      <c r="I107" s="139">
        <v>1010.7</v>
      </c>
      <c r="J107" s="149">
        <f t="shared" si="36"/>
        <v>0.75650499999999998</v>
      </c>
      <c r="K107" s="62">
        <v>764.6</v>
      </c>
      <c r="L107" s="141">
        <v>0</v>
      </c>
      <c r="M107" s="142">
        <v>1601.2</v>
      </c>
      <c r="N107" s="150"/>
      <c r="O107" s="144">
        <v>0</v>
      </c>
      <c r="P107" s="141">
        <v>0</v>
      </c>
      <c r="Q107" s="145">
        <v>1798</v>
      </c>
      <c r="R107" s="81">
        <f t="shared" si="23"/>
        <v>0</v>
      </c>
      <c r="S107" s="144">
        <v>0</v>
      </c>
      <c r="T107" s="146">
        <f t="shared" si="35"/>
        <v>425</v>
      </c>
      <c r="U107" s="147"/>
      <c r="V107" s="40"/>
      <c r="W107" s="89"/>
      <c r="X107" s="73">
        <f t="shared" si="29"/>
        <v>764.6</v>
      </c>
    </row>
    <row r="108" spans="2:24" s="10" customFormat="1" x14ac:dyDescent="0.25">
      <c r="B108" s="25">
        <v>6</v>
      </c>
      <c r="C108" s="135" t="s">
        <v>76</v>
      </c>
      <c r="D108" s="136" t="s">
        <v>144</v>
      </c>
      <c r="E108" s="137"/>
      <c r="F108" s="135"/>
      <c r="G108" s="138"/>
      <c r="H108" s="54">
        <v>804</v>
      </c>
      <c r="I108" s="139">
        <v>1010.7</v>
      </c>
      <c r="J108" s="149">
        <f t="shared" si="36"/>
        <v>0.45829599999999998</v>
      </c>
      <c r="K108" s="62">
        <v>463.2</v>
      </c>
      <c r="L108" s="141">
        <v>0</v>
      </c>
      <c r="M108" s="142">
        <v>1601.2</v>
      </c>
      <c r="N108" s="150"/>
      <c r="O108" s="144">
        <v>0</v>
      </c>
      <c r="P108" s="141">
        <v>0</v>
      </c>
      <c r="Q108" s="145">
        <v>1798</v>
      </c>
      <c r="R108" s="81">
        <f t="shared" si="23"/>
        <v>0</v>
      </c>
      <c r="S108" s="144">
        <v>0</v>
      </c>
      <c r="T108" s="146">
        <f t="shared" si="35"/>
        <v>804</v>
      </c>
      <c r="U108" s="147"/>
      <c r="V108" s="40"/>
      <c r="W108" s="89"/>
      <c r="X108" s="73">
        <f t="shared" si="29"/>
        <v>463.2</v>
      </c>
    </row>
    <row r="109" spans="2:24" s="10" customFormat="1" x14ac:dyDescent="0.25">
      <c r="B109" s="25">
        <v>7</v>
      </c>
      <c r="C109" s="135" t="s">
        <v>77</v>
      </c>
      <c r="D109" s="136" t="s">
        <v>144</v>
      </c>
      <c r="E109" s="137"/>
      <c r="F109" s="135"/>
      <c r="G109" s="138"/>
      <c r="H109" s="54">
        <v>465</v>
      </c>
      <c r="I109" s="139">
        <v>1010.7</v>
      </c>
      <c r="J109" s="149">
        <f t="shared" si="36"/>
        <v>0.91659199999999996</v>
      </c>
      <c r="K109" s="62">
        <v>926.4</v>
      </c>
      <c r="L109" s="141">
        <v>0</v>
      </c>
      <c r="M109" s="142">
        <v>1601.2</v>
      </c>
      <c r="N109" s="150"/>
      <c r="O109" s="144">
        <v>0</v>
      </c>
      <c r="P109" s="141">
        <v>0</v>
      </c>
      <c r="Q109" s="145">
        <v>1798</v>
      </c>
      <c r="R109" s="81">
        <f t="shared" si="23"/>
        <v>0</v>
      </c>
      <c r="S109" s="144">
        <v>0</v>
      </c>
      <c r="T109" s="146">
        <f t="shared" si="35"/>
        <v>465</v>
      </c>
      <c r="U109" s="147"/>
      <c r="V109" s="40"/>
      <c r="W109" s="89"/>
      <c r="X109" s="73">
        <f t="shared" si="29"/>
        <v>926.4</v>
      </c>
    </row>
    <row r="110" spans="2:24" s="10" customFormat="1" x14ac:dyDescent="0.25">
      <c r="B110" s="23">
        <v>8</v>
      </c>
      <c r="C110" s="135" t="s">
        <v>50</v>
      </c>
      <c r="D110" s="136" t="s">
        <v>144</v>
      </c>
      <c r="E110" s="137"/>
      <c r="F110" s="135"/>
      <c r="G110" s="138"/>
      <c r="H110" s="54">
        <v>348</v>
      </c>
      <c r="I110" s="139">
        <v>1010.7</v>
      </c>
      <c r="J110" s="149">
        <f t="shared" si="36"/>
        <v>0.75650499999999998</v>
      </c>
      <c r="K110" s="62">
        <v>764.6</v>
      </c>
      <c r="L110" s="141">
        <v>0</v>
      </c>
      <c r="M110" s="142">
        <v>1601.2</v>
      </c>
      <c r="N110" s="150"/>
      <c r="O110" s="144">
        <v>0</v>
      </c>
      <c r="P110" s="141">
        <v>0</v>
      </c>
      <c r="Q110" s="145">
        <v>1798</v>
      </c>
      <c r="R110" s="81">
        <f t="shared" si="23"/>
        <v>0</v>
      </c>
      <c r="S110" s="144">
        <v>0</v>
      </c>
      <c r="T110" s="146">
        <f t="shared" si="35"/>
        <v>348</v>
      </c>
      <c r="U110" s="147"/>
      <c r="V110" s="40"/>
      <c r="W110" s="89"/>
      <c r="X110" s="73">
        <f t="shared" si="29"/>
        <v>764.6</v>
      </c>
    </row>
    <row r="111" spans="2:24" s="10" customFormat="1" x14ac:dyDescent="0.25">
      <c r="B111" s="25">
        <v>9</v>
      </c>
      <c r="C111" s="135" t="s">
        <v>78</v>
      </c>
      <c r="D111" s="136" t="s">
        <v>144</v>
      </c>
      <c r="E111" s="137"/>
      <c r="F111" s="135"/>
      <c r="G111" s="138"/>
      <c r="H111" s="54">
        <v>897</v>
      </c>
      <c r="I111" s="139">
        <v>1010.7</v>
      </c>
      <c r="J111" s="149">
        <f t="shared" si="36"/>
        <v>0.60740099999999997</v>
      </c>
      <c r="K111" s="62">
        <v>613.9</v>
      </c>
      <c r="L111" s="141">
        <v>0</v>
      </c>
      <c r="M111" s="142">
        <v>1601.2</v>
      </c>
      <c r="N111" s="150"/>
      <c r="O111" s="144">
        <v>0</v>
      </c>
      <c r="P111" s="141">
        <v>0</v>
      </c>
      <c r="Q111" s="145">
        <v>1798</v>
      </c>
      <c r="R111" s="81">
        <f t="shared" si="23"/>
        <v>0</v>
      </c>
      <c r="S111" s="144">
        <v>0</v>
      </c>
      <c r="T111" s="146">
        <f t="shared" si="35"/>
        <v>897</v>
      </c>
      <c r="U111" s="147"/>
      <c r="V111" s="40"/>
      <c r="W111" s="89"/>
      <c r="X111" s="73">
        <f t="shared" si="29"/>
        <v>613.9</v>
      </c>
    </row>
    <row r="112" spans="2:24" s="10" customFormat="1" x14ac:dyDescent="0.25">
      <c r="B112" s="25">
        <v>10</v>
      </c>
      <c r="C112" s="135" t="s">
        <v>184</v>
      </c>
      <c r="D112" s="136" t="s">
        <v>144</v>
      </c>
      <c r="E112" s="137"/>
      <c r="F112" s="135"/>
      <c r="G112" s="138"/>
      <c r="H112" s="54">
        <v>396</v>
      </c>
      <c r="I112" s="139">
        <v>1010.7</v>
      </c>
      <c r="J112" s="149">
        <f t="shared" si="36"/>
        <v>0.45829599999999998</v>
      </c>
      <c r="K112" s="62">
        <v>463.2</v>
      </c>
      <c r="L112" s="141">
        <v>0</v>
      </c>
      <c r="M112" s="142">
        <v>1601.2</v>
      </c>
      <c r="N112" s="150"/>
      <c r="O112" s="144">
        <v>0</v>
      </c>
      <c r="P112" s="141">
        <v>0</v>
      </c>
      <c r="Q112" s="145">
        <v>1798</v>
      </c>
      <c r="R112" s="81">
        <f t="shared" si="23"/>
        <v>0</v>
      </c>
      <c r="S112" s="144">
        <v>0</v>
      </c>
      <c r="T112" s="146">
        <f t="shared" si="35"/>
        <v>396</v>
      </c>
      <c r="U112" s="147"/>
      <c r="V112" s="40"/>
      <c r="W112" s="89"/>
      <c r="X112" s="73">
        <f t="shared" si="29"/>
        <v>463.2</v>
      </c>
    </row>
    <row r="113" spans="2:24" s="10" customFormat="1" ht="26.4" x14ac:dyDescent="0.25">
      <c r="B113" s="23">
        <v>9</v>
      </c>
      <c r="C113" s="31" t="s">
        <v>12</v>
      </c>
      <c r="D113" s="37">
        <v>14</v>
      </c>
      <c r="E113" s="32"/>
      <c r="F113" s="49"/>
      <c r="G113" s="57"/>
      <c r="H113" s="53">
        <v>356</v>
      </c>
      <c r="I113" s="139"/>
      <c r="J113" s="66"/>
      <c r="K113" s="61">
        <f>SUM(K114:K127)</f>
        <v>8109.2000000000016</v>
      </c>
      <c r="L113" s="7">
        <f t="shared" ref="L113:P113" si="37">SUM(L114:L127)</f>
        <v>12728</v>
      </c>
      <c r="M113" s="142">
        <v>1601.2</v>
      </c>
      <c r="N113" s="150"/>
      <c r="O113" s="61">
        <f t="shared" si="37"/>
        <v>2154.4300000000003</v>
      </c>
      <c r="P113" s="7">
        <f t="shared" si="37"/>
        <v>0</v>
      </c>
      <c r="Q113" s="145">
        <v>1798</v>
      </c>
      <c r="R113" s="81">
        <f t="shared" si="23"/>
        <v>0</v>
      </c>
      <c r="S113" s="61"/>
      <c r="T113" s="7"/>
      <c r="U113" s="18"/>
      <c r="V113" s="73"/>
      <c r="W113" s="91"/>
      <c r="X113" s="73">
        <f t="shared" si="29"/>
        <v>10263.630000000001</v>
      </c>
    </row>
    <row r="114" spans="2:24" s="10" customFormat="1" x14ac:dyDescent="0.25">
      <c r="B114" s="25">
        <v>1</v>
      </c>
      <c r="C114" s="135" t="s">
        <v>79</v>
      </c>
      <c r="D114" s="136" t="s">
        <v>144</v>
      </c>
      <c r="E114" s="137"/>
      <c r="F114" s="135"/>
      <c r="G114" s="138"/>
      <c r="H114" s="54">
        <v>842</v>
      </c>
      <c r="I114" s="139">
        <v>1010.7</v>
      </c>
      <c r="J114" s="149">
        <f>ROUND(K114/I114,6)</f>
        <v>0.75650499999999998</v>
      </c>
      <c r="K114" s="62">
        <v>764.6</v>
      </c>
      <c r="L114" s="141">
        <v>0</v>
      </c>
      <c r="M114" s="142">
        <v>1601.2</v>
      </c>
      <c r="N114" s="150"/>
      <c r="O114" s="144">
        <v>0</v>
      </c>
      <c r="P114" s="141">
        <v>0</v>
      </c>
      <c r="Q114" s="145">
        <v>1798</v>
      </c>
      <c r="R114" s="81">
        <f t="shared" si="23"/>
        <v>0</v>
      </c>
      <c r="S114" s="144"/>
      <c r="T114" s="146"/>
      <c r="U114" s="147"/>
      <c r="V114" s="40"/>
      <c r="W114" s="89"/>
      <c r="X114" s="73">
        <f t="shared" si="29"/>
        <v>764.6</v>
      </c>
    </row>
    <row r="115" spans="2:24" s="10" customFormat="1" x14ac:dyDescent="0.25">
      <c r="B115" s="25">
        <v>2</v>
      </c>
      <c r="C115" s="135" t="s">
        <v>80</v>
      </c>
      <c r="D115" s="136" t="s">
        <v>144</v>
      </c>
      <c r="E115" s="137"/>
      <c r="F115" s="135"/>
      <c r="G115" s="138"/>
      <c r="H115" s="54">
        <v>453</v>
      </c>
      <c r="I115" s="139">
        <v>1010.7</v>
      </c>
      <c r="J115" s="149">
        <f>ROUND(K115/I115,6)</f>
        <v>0.45829599999999998</v>
      </c>
      <c r="K115" s="62">
        <v>463.2</v>
      </c>
      <c r="L115" s="141">
        <v>0</v>
      </c>
      <c r="M115" s="142">
        <v>1601.2</v>
      </c>
      <c r="N115" s="150"/>
      <c r="O115" s="144">
        <v>0</v>
      </c>
      <c r="P115" s="141">
        <v>0</v>
      </c>
      <c r="Q115" s="145">
        <v>1798</v>
      </c>
      <c r="R115" s="81">
        <f t="shared" si="23"/>
        <v>0</v>
      </c>
      <c r="S115" s="144">
        <v>0</v>
      </c>
      <c r="T115" s="146">
        <f t="shared" ref="T115:T127" si="38">H115+L115+P115</f>
        <v>453</v>
      </c>
      <c r="U115" s="147"/>
      <c r="V115" s="40"/>
      <c r="W115" s="89"/>
      <c r="X115" s="73">
        <f t="shared" si="29"/>
        <v>463.2</v>
      </c>
    </row>
    <row r="116" spans="2:24" s="10" customFormat="1" x14ac:dyDescent="0.25">
      <c r="B116" s="25">
        <v>3</v>
      </c>
      <c r="C116" s="135" t="s">
        <v>81</v>
      </c>
      <c r="D116" s="136" t="s">
        <v>144</v>
      </c>
      <c r="E116" s="137"/>
      <c r="F116" s="135"/>
      <c r="G116" s="138"/>
      <c r="H116" s="54">
        <v>489</v>
      </c>
      <c r="I116" s="139">
        <v>1010.7</v>
      </c>
      <c r="J116" s="149">
        <f>ROUND(K116/I116,6)</f>
        <v>0.75650499999999998</v>
      </c>
      <c r="K116" s="62">
        <v>764.6</v>
      </c>
      <c r="L116" s="141">
        <v>0</v>
      </c>
      <c r="M116" s="142">
        <v>1601.2</v>
      </c>
      <c r="N116" s="150"/>
      <c r="O116" s="144">
        <v>0</v>
      </c>
      <c r="P116" s="141">
        <v>0</v>
      </c>
      <c r="Q116" s="145">
        <v>1798</v>
      </c>
      <c r="R116" s="81">
        <f t="shared" si="23"/>
        <v>0</v>
      </c>
      <c r="S116" s="144">
        <v>0</v>
      </c>
      <c r="T116" s="146">
        <f t="shared" si="38"/>
        <v>489</v>
      </c>
      <c r="U116" s="147"/>
      <c r="V116" s="40"/>
      <c r="W116" s="89"/>
      <c r="X116" s="73">
        <f t="shared" si="29"/>
        <v>764.6</v>
      </c>
    </row>
    <row r="117" spans="2:24" s="10" customFormat="1" x14ac:dyDescent="0.25">
      <c r="B117" s="25">
        <v>4</v>
      </c>
      <c r="C117" s="135" t="s">
        <v>82</v>
      </c>
      <c r="D117" s="136" t="s">
        <v>144</v>
      </c>
      <c r="E117" s="137"/>
      <c r="F117" s="135"/>
      <c r="G117" s="138"/>
      <c r="H117" s="54">
        <v>430</v>
      </c>
      <c r="I117" s="139">
        <v>1010.7</v>
      </c>
      <c r="J117" s="149">
        <f>ROUND(K117/I117,6)</f>
        <v>0.75650499999999998</v>
      </c>
      <c r="K117" s="62">
        <v>764.6</v>
      </c>
      <c r="L117" s="141">
        <v>0</v>
      </c>
      <c r="M117" s="142">
        <v>1601.2</v>
      </c>
      <c r="N117" s="150"/>
      <c r="O117" s="144">
        <v>0</v>
      </c>
      <c r="P117" s="141">
        <v>0</v>
      </c>
      <c r="Q117" s="145">
        <v>1798</v>
      </c>
      <c r="R117" s="81">
        <f t="shared" si="23"/>
        <v>0</v>
      </c>
      <c r="S117" s="144">
        <v>0</v>
      </c>
      <c r="T117" s="146">
        <f t="shared" si="38"/>
        <v>430</v>
      </c>
      <c r="U117" s="147"/>
      <c r="V117" s="40"/>
      <c r="W117" s="89"/>
      <c r="X117" s="73">
        <f t="shared" si="29"/>
        <v>764.6</v>
      </c>
    </row>
    <row r="118" spans="2:24" s="11" customFormat="1" x14ac:dyDescent="0.25">
      <c r="B118" s="25">
        <v>5</v>
      </c>
      <c r="C118" s="135" t="s">
        <v>83</v>
      </c>
      <c r="D118" s="37"/>
      <c r="E118" s="32"/>
      <c r="F118" s="49"/>
      <c r="G118" s="57"/>
      <c r="H118" s="53">
        <f>SUM(H119:H130)</f>
        <v>5541</v>
      </c>
      <c r="I118" s="139"/>
      <c r="J118" s="140" t="s">
        <v>144</v>
      </c>
      <c r="K118" s="62"/>
      <c r="L118" s="8">
        <f>SUM(L119:L130)</f>
        <v>11802</v>
      </c>
      <c r="M118" s="142">
        <v>1601.2</v>
      </c>
      <c r="N118" s="150">
        <f t="shared" si="22"/>
        <v>0.42631799999999997</v>
      </c>
      <c r="O118" s="61">
        <v>682.62</v>
      </c>
      <c r="P118" s="9">
        <v>0</v>
      </c>
      <c r="Q118" s="145">
        <v>1798</v>
      </c>
      <c r="R118" s="81">
        <f t="shared" si="23"/>
        <v>0</v>
      </c>
      <c r="S118" s="70">
        <v>0</v>
      </c>
      <c r="T118" s="8">
        <f t="shared" si="38"/>
        <v>17343</v>
      </c>
      <c r="U118" s="21"/>
      <c r="V118" s="39"/>
      <c r="W118" s="90"/>
      <c r="X118" s="73">
        <f t="shared" si="29"/>
        <v>682.62</v>
      </c>
    </row>
    <row r="119" spans="2:24" s="10" customFormat="1" x14ac:dyDescent="0.25">
      <c r="B119" s="25">
        <v>6</v>
      </c>
      <c r="C119" s="135" t="s">
        <v>84</v>
      </c>
      <c r="D119" s="136" t="s">
        <v>144</v>
      </c>
      <c r="E119" s="137"/>
      <c r="F119" s="135"/>
      <c r="G119" s="138"/>
      <c r="H119" s="54">
        <v>791</v>
      </c>
      <c r="I119" s="139">
        <v>1010.7</v>
      </c>
      <c r="J119" s="149">
        <f>ROUND(K119/I119,6)</f>
        <v>0.75650499999999998</v>
      </c>
      <c r="K119" s="62">
        <v>764.6</v>
      </c>
      <c r="L119" s="141">
        <v>0</v>
      </c>
      <c r="M119" s="142">
        <v>1601.2</v>
      </c>
      <c r="N119" s="150"/>
      <c r="O119" s="144">
        <v>0</v>
      </c>
      <c r="P119" s="141">
        <v>0</v>
      </c>
      <c r="Q119" s="145">
        <v>1798</v>
      </c>
      <c r="R119" s="81">
        <f t="shared" si="23"/>
        <v>0</v>
      </c>
      <c r="S119" s="144">
        <v>0</v>
      </c>
      <c r="T119" s="146">
        <f t="shared" si="38"/>
        <v>791</v>
      </c>
      <c r="U119" s="147"/>
      <c r="V119" s="40"/>
      <c r="W119" s="89"/>
      <c r="X119" s="73">
        <f t="shared" si="29"/>
        <v>764.6</v>
      </c>
    </row>
    <row r="120" spans="2:24" s="10" customFormat="1" x14ac:dyDescent="0.25">
      <c r="B120" s="25">
        <v>7</v>
      </c>
      <c r="C120" s="135" t="s">
        <v>85</v>
      </c>
      <c r="D120" s="136" t="s">
        <v>144</v>
      </c>
      <c r="E120" s="137"/>
      <c r="F120" s="135"/>
      <c r="G120" s="138"/>
      <c r="H120" s="148">
        <v>0</v>
      </c>
      <c r="I120" s="139">
        <v>1010.7</v>
      </c>
      <c r="J120" s="149">
        <f>ROUND(K120/I120,6)</f>
        <v>0.75650499999999998</v>
      </c>
      <c r="K120" s="62">
        <v>764.6</v>
      </c>
      <c r="L120" s="146">
        <v>926</v>
      </c>
      <c r="M120" s="142">
        <v>1601.2</v>
      </c>
      <c r="N120" s="150"/>
      <c r="O120" s="62"/>
      <c r="P120" s="141">
        <v>0</v>
      </c>
      <c r="Q120" s="145">
        <v>1798</v>
      </c>
      <c r="R120" s="81">
        <f t="shared" si="23"/>
        <v>0</v>
      </c>
      <c r="S120" s="144">
        <v>0</v>
      </c>
      <c r="T120" s="146">
        <f t="shared" si="38"/>
        <v>926</v>
      </c>
      <c r="U120" s="147"/>
      <c r="V120" s="40"/>
      <c r="W120" s="89"/>
      <c r="X120" s="73">
        <f t="shared" si="29"/>
        <v>764.6</v>
      </c>
    </row>
    <row r="121" spans="2:24" s="10" customFormat="1" x14ac:dyDescent="0.25">
      <c r="B121" s="25">
        <v>8</v>
      </c>
      <c r="C121" s="135" t="s">
        <v>86</v>
      </c>
      <c r="D121" s="136" t="s">
        <v>144</v>
      </c>
      <c r="E121" s="137"/>
      <c r="F121" s="135"/>
      <c r="G121" s="138"/>
      <c r="H121" s="54">
        <v>376</v>
      </c>
      <c r="I121" s="139"/>
      <c r="J121" s="149"/>
      <c r="K121" s="62"/>
      <c r="L121" s="141">
        <v>0</v>
      </c>
      <c r="M121" s="142">
        <v>1601.2</v>
      </c>
      <c r="N121" s="150">
        <f t="shared" si="22"/>
        <v>0.42631799999999997</v>
      </c>
      <c r="O121" s="152">
        <v>682.62</v>
      </c>
      <c r="P121" s="141">
        <v>0</v>
      </c>
      <c r="Q121" s="145">
        <v>1798</v>
      </c>
      <c r="R121" s="81">
        <f t="shared" si="23"/>
        <v>0</v>
      </c>
      <c r="S121" s="144">
        <v>0</v>
      </c>
      <c r="T121" s="146">
        <f t="shared" si="38"/>
        <v>376</v>
      </c>
      <c r="U121" s="147"/>
      <c r="V121" s="40"/>
      <c r="W121" s="89"/>
      <c r="X121" s="73">
        <f t="shared" si="29"/>
        <v>682.62</v>
      </c>
    </row>
    <row r="122" spans="2:24" s="10" customFormat="1" x14ac:dyDescent="0.25">
      <c r="B122" s="25">
        <v>9</v>
      </c>
      <c r="C122" s="135" t="s">
        <v>87</v>
      </c>
      <c r="D122" s="136" t="s">
        <v>144</v>
      </c>
      <c r="E122" s="137"/>
      <c r="F122" s="135"/>
      <c r="G122" s="138"/>
      <c r="H122" s="54">
        <v>750</v>
      </c>
      <c r="I122" s="139">
        <v>1010.7</v>
      </c>
      <c r="J122" s="149">
        <f t="shared" ref="J122:J127" si="39">ROUND(K122/I122,6)</f>
        <v>0.75650499999999998</v>
      </c>
      <c r="K122" s="62">
        <v>764.6</v>
      </c>
      <c r="L122" s="141">
        <v>0</v>
      </c>
      <c r="M122" s="142">
        <v>1601.2</v>
      </c>
      <c r="N122" s="150"/>
      <c r="O122" s="144">
        <v>0</v>
      </c>
      <c r="P122" s="141">
        <v>0</v>
      </c>
      <c r="Q122" s="145">
        <v>1798</v>
      </c>
      <c r="R122" s="81">
        <f t="shared" si="23"/>
        <v>0</v>
      </c>
      <c r="S122" s="144">
        <v>0</v>
      </c>
      <c r="T122" s="146">
        <f t="shared" si="38"/>
        <v>750</v>
      </c>
      <c r="U122" s="147"/>
      <c r="V122" s="40"/>
      <c r="W122" s="89"/>
      <c r="X122" s="73">
        <f t="shared" si="29"/>
        <v>764.6</v>
      </c>
    </row>
    <row r="123" spans="2:24" s="10" customFormat="1" x14ac:dyDescent="0.25">
      <c r="B123" s="25">
        <v>10</v>
      </c>
      <c r="C123" s="135" t="s">
        <v>88</v>
      </c>
      <c r="D123" s="136" t="s">
        <v>144</v>
      </c>
      <c r="E123" s="137"/>
      <c r="F123" s="135"/>
      <c r="G123" s="138"/>
      <c r="H123" s="54">
        <v>413</v>
      </c>
      <c r="I123" s="139">
        <v>1010.7</v>
      </c>
      <c r="J123" s="149">
        <f t="shared" si="39"/>
        <v>0.75650499999999998</v>
      </c>
      <c r="K123" s="62">
        <v>764.6</v>
      </c>
      <c r="L123" s="141">
        <v>0</v>
      </c>
      <c r="M123" s="142">
        <v>1601.2</v>
      </c>
      <c r="N123" s="150"/>
      <c r="O123" s="144">
        <v>0</v>
      </c>
      <c r="P123" s="141">
        <v>0</v>
      </c>
      <c r="Q123" s="145">
        <v>1798</v>
      </c>
      <c r="R123" s="81">
        <f t="shared" si="23"/>
        <v>0</v>
      </c>
      <c r="S123" s="144">
        <v>0</v>
      </c>
      <c r="T123" s="146">
        <f t="shared" si="38"/>
        <v>413</v>
      </c>
      <c r="U123" s="147"/>
      <c r="V123" s="40"/>
      <c r="W123" s="89"/>
      <c r="X123" s="73">
        <f t="shared" si="29"/>
        <v>764.6</v>
      </c>
    </row>
    <row r="124" spans="2:24" s="10" customFormat="1" x14ac:dyDescent="0.25">
      <c r="B124" s="25">
        <v>11</v>
      </c>
      <c r="C124" s="135" t="s">
        <v>89</v>
      </c>
      <c r="D124" s="136" t="s">
        <v>144</v>
      </c>
      <c r="E124" s="137"/>
      <c r="F124" s="135"/>
      <c r="G124" s="138"/>
      <c r="H124" s="54">
        <v>820</v>
      </c>
      <c r="I124" s="139">
        <v>1010.7</v>
      </c>
      <c r="J124" s="149">
        <f t="shared" si="39"/>
        <v>0.75650499999999998</v>
      </c>
      <c r="K124" s="62">
        <v>764.6</v>
      </c>
      <c r="L124" s="141">
        <v>0</v>
      </c>
      <c r="M124" s="142">
        <v>1601.2</v>
      </c>
      <c r="N124" s="150"/>
      <c r="O124" s="144">
        <v>0</v>
      </c>
      <c r="P124" s="141">
        <v>0</v>
      </c>
      <c r="Q124" s="145">
        <v>1798</v>
      </c>
      <c r="R124" s="81">
        <f t="shared" si="23"/>
        <v>0</v>
      </c>
      <c r="S124" s="144">
        <v>0</v>
      </c>
      <c r="T124" s="146">
        <f t="shared" si="38"/>
        <v>820</v>
      </c>
      <c r="U124" s="147"/>
      <c r="V124" s="40"/>
      <c r="W124" s="89"/>
      <c r="X124" s="73">
        <f t="shared" si="29"/>
        <v>764.6</v>
      </c>
    </row>
    <row r="125" spans="2:24" s="10" customFormat="1" x14ac:dyDescent="0.25">
      <c r="B125" s="25">
        <v>12</v>
      </c>
      <c r="C125" s="135" t="s">
        <v>90</v>
      </c>
      <c r="D125" s="136" t="s">
        <v>144</v>
      </c>
      <c r="E125" s="137"/>
      <c r="F125" s="135"/>
      <c r="G125" s="138"/>
      <c r="H125" s="54">
        <v>539</v>
      </c>
      <c r="I125" s="139">
        <v>1010.7</v>
      </c>
      <c r="J125" s="149">
        <f t="shared" si="39"/>
        <v>0.75650499999999998</v>
      </c>
      <c r="K125" s="62">
        <v>764.6</v>
      </c>
      <c r="L125" s="141">
        <v>0</v>
      </c>
      <c r="M125" s="142">
        <v>1601.2</v>
      </c>
      <c r="N125" s="150"/>
      <c r="O125" s="144">
        <v>0</v>
      </c>
      <c r="P125" s="141">
        <v>0</v>
      </c>
      <c r="Q125" s="145">
        <v>1798</v>
      </c>
      <c r="R125" s="81">
        <f t="shared" si="23"/>
        <v>0</v>
      </c>
      <c r="S125" s="144">
        <v>0</v>
      </c>
      <c r="T125" s="146">
        <f t="shared" si="38"/>
        <v>539</v>
      </c>
      <c r="U125" s="147"/>
      <c r="V125" s="40"/>
      <c r="W125" s="89"/>
      <c r="X125" s="73">
        <f t="shared" si="29"/>
        <v>764.6</v>
      </c>
    </row>
    <row r="126" spans="2:24" s="10" customFormat="1" x14ac:dyDescent="0.25">
      <c r="B126" s="25">
        <v>13</v>
      </c>
      <c r="C126" s="135" t="s">
        <v>91</v>
      </c>
      <c r="D126" s="136" t="s">
        <v>144</v>
      </c>
      <c r="E126" s="137"/>
      <c r="F126" s="135"/>
      <c r="G126" s="138"/>
      <c r="H126" s="54">
        <v>356</v>
      </c>
      <c r="I126" s="139"/>
      <c r="J126" s="149"/>
      <c r="K126" s="62"/>
      <c r="L126" s="141">
        <v>0</v>
      </c>
      <c r="M126" s="142">
        <v>1601.2</v>
      </c>
      <c r="N126" s="150">
        <f t="shared" si="22"/>
        <v>0.49287399999999998</v>
      </c>
      <c r="O126" s="152">
        <v>789.19</v>
      </c>
      <c r="P126" s="141">
        <v>0</v>
      </c>
      <c r="Q126" s="145">
        <v>1798</v>
      </c>
      <c r="R126" s="81">
        <f t="shared" si="23"/>
        <v>0</v>
      </c>
      <c r="S126" s="144">
        <v>0</v>
      </c>
      <c r="T126" s="146">
        <f t="shared" si="38"/>
        <v>356</v>
      </c>
      <c r="U126" s="147"/>
      <c r="V126" s="40"/>
      <c r="W126" s="89"/>
      <c r="X126" s="73">
        <f t="shared" si="29"/>
        <v>789.19</v>
      </c>
    </row>
    <row r="127" spans="2:24" s="10" customFormat="1" x14ac:dyDescent="0.25">
      <c r="B127" s="25">
        <v>14</v>
      </c>
      <c r="C127" s="135" t="s">
        <v>92</v>
      </c>
      <c r="D127" s="136" t="s">
        <v>144</v>
      </c>
      <c r="E127" s="137"/>
      <c r="F127" s="135"/>
      <c r="G127" s="138"/>
      <c r="H127" s="54">
        <v>235</v>
      </c>
      <c r="I127" s="139">
        <v>1010.7</v>
      </c>
      <c r="J127" s="149">
        <f t="shared" si="39"/>
        <v>0.75650499999999998</v>
      </c>
      <c r="K127" s="62">
        <v>764.6</v>
      </c>
      <c r="L127" s="141">
        <v>0</v>
      </c>
      <c r="M127" s="142">
        <v>1601.2</v>
      </c>
      <c r="N127" s="150"/>
      <c r="O127" s="144">
        <v>0</v>
      </c>
      <c r="P127" s="141">
        <v>0</v>
      </c>
      <c r="Q127" s="145">
        <v>1798</v>
      </c>
      <c r="R127" s="81">
        <f t="shared" si="23"/>
        <v>0</v>
      </c>
      <c r="S127" s="144">
        <v>0</v>
      </c>
      <c r="T127" s="146">
        <f t="shared" si="38"/>
        <v>235</v>
      </c>
      <c r="U127" s="147"/>
      <c r="V127" s="40"/>
      <c r="W127" s="89"/>
      <c r="X127" s="73">
        <f t="shared" si="29"/>
        <v>764.6</v>
      </c>
    </row>
    <row r="128" spans="2:24" s="10" customFormat="1" ht="26.4" x14ac:dyDescent="0.25">
      <c r="B128" s="23">
        <v>10</v>
      </c>
      <c r="C128" s="31" t="s">
        <v>13</v>
      </c>
      <c r="D128" s="37">
        <v>9</v>
      </c>
      <c r="E128" s="32"/>
      <c r="F128" s="49"/>
      <c r="G128" s="57"/>
      <c r="H128" s="53">
        <v>128</v>
      </c>
      <c r="I128" s="139">
        <v>1010.7</v>
      </c>
      <c r="J128" s="66"/>
      <c r="K128" s="61">
        <f>SUM(K129:K137)</f>
        <v>5050.8</v>
      </c>
      <c r="L128" s="7">
        <f t="shared" ref="L128:P128" si="40">SUM(L129:L137)</f>
        <v>10876</v>
      </c>
      <c r="M128" s="142">
        <v>1601.2</v>
      </c>
      <c r="N128" s="150"/>
      <c r="O128" s="61">
        <f t="shared" si="40"/>
        <v>1365.24</v>
      </c>
      <c r="P128" s="7">
        <f t="shared" si="40"/>
        <v>0</v>
      </c>
      <c r="Q128" s="145">
        <v>1798</v>
      </c>
      <c r="R128" s="81">
        <f t="shared" si="23"/>
        <v>0</v>
      </c>
      <c r="S128" s="61"/>
      <c r="T128" s="7"/>
      <c r="U128" s="18"/>
      <c r="V128" s="73"/>
      <c r="W128" s="91"/>
      <c r="X128" s="73">
        <f t="shared" si="29"/>
        <v>6416.04</v>
      </c>
    </row>
    <row r="129" spans="2:24" s="10" customFormat="1" x14ac:dyDescent="0.25">
      <c r="B129" s="25">
        <v>1</v>
      </c>
      <c r="C129" s="135" t="s">
        <v>93</v>
      </c>
      <c r="D129" s="136" t="s">
        <v>144</v>
      </c>
      <c r="E129" s="137"/>
      <c r="F129" s="135"/>
      <c r="G129" s="138"/>
      <c r="H129" s="54">
        <v>508</v>
      </c>
      <c r="I129" s="139">
        <v>1010.7</v>
      </c>
      <c r="J129" s="149">
        <f>ROUND(K129/I129,6)</f>
        <v>0.75650499999999998</v>
      </c>
      <c r="K129" s="62">
        <v>764.6</v>
      </c>
      <c r="L129" s="141">
        <v>0</v>
      </c>
      <c r="M129" s="142">
        <v>1601.2</v>
      </c>
      <c r="N129" s="150"/>
      <c r="O129" s="144">
        <v>0</v>
      </c>
      <c r="P129" s="141">
        <v>0</v>
      </c>
      <c r="Q129" s="145">
        <v>1798</v>
      </c>
      <c r="R129" s="81">
        <f t="shared" ref="R129:R171" si="41">ROUND(S129/Q129,4)</f>
        <v>0</v>
      </c>
      <c r="S129" s="144">
        <v>0</v>
      </c>
      <c r="T129" s="146">
        <f t="shared" ref="T129:T137" si="42">H129+L129+P129</f>
        <v>508</v>
      </c>
      <c r="U129" s="147"/>
      <c r="V129" s="40"/>
      <c r="W129" s="89"/>
      <c r="X129" s="73">
        <f t="shared" si="29"/>
        <v>764.6</v>
      </c>
    </row>
    <row r="130" spans="2:24" s="10" customFormat="1" x14ac:dyDescent="0.25">
      <c r="B130" s="25">
        <v>2</v>
      </c>
      <c r="C130" s="135" t="s">
        <v>185</v>
      </c>
      <c r="D130" s="136" t="s">
        <v>144</v>
      </c>
      <c r="E130" s="137"/>
      <c r="F130" s="135"/>
      <c r="G130" s="138"/>
      <c r="H130" s="54">
        <v>625</v>
      </c>
      <c r="I130" s="139">
        <v>1010.7</v>
      </c>
      <c r="J130" s="149">
        <f>ROUND(K130/I130,6)</f>
        <v>0.45829599999999998</v>
      </c>
      <c r="K130" s="62">
        <v>463.2</v>
      </c>
      <c r="L130" s="141">
        <v>0</v>
      </c>
      <c r="M130" s="142">
        <v>1601.2</v>
      </c>
      <c r="N130" s="150"/>
      <c r="O130" s="144">
        <v>0</v>
      </c>
      <c r="P130" s="141">
        <v>0</v>
      </c>
      <c r="Q130" s="145">
        <v>1798</v>
      </c>
      <c r="R130" s="81">
        <f t="shared" si="41"/>
        <v>0</v>
      </c>
      <c r="S130" s="144">
        <v>0</v>
      </c>
      <c r="T130" s="146">
        <f t="shared" si="42"/>
        <v>625</v>
      </c>
      <c r="U130" s="147"/>
      <c r="V130" s="40"/>
      <c r="W130" s="89"/>
      <c r="X130" s="73">
        <f t="shared" si="29"/>
        <v>463.2</v>
      </c>
    </row>
    <row r="131" spans="2:24" s="11" customFormat="1" x14ac:dyDescent="0.25">
      <c r="B131" s="25">
        <v>3</v>
      </c>
      <c r="C131" s="135" t="s">
        <v>186</v>
      </c>
      <c r="D131" s="37"/>
      <c r="E131" s="32"/>
      <c r="F131" s="49"/>
      <c r="G131" s="57"/>
      <c r="H131" s="53">
        <f>SUM(H132:H144)</f>
        <v>4437</v>
      </c>
      <c r="I131" s="139">
        <v>1010.7</v>
      </c>
      <c r="J131" s="149">
        <f t="shared" ref="J131:J132" si="43">ROUND(K131/I131,6)</f>
        <v>0.75650499999999998</v>
      </c>
      <c r="K131" s="62">
        <v>764.6</v>
      </c>
      <c r="L131" s="8">
        <f>SUM(L132:L144)</f>
        <v>9872</v>
      </c>
      <c r="M131" s="142">
        <v>1601.2</v>
      </c>
      <c r="N131" s="150"/>
      <c r="O131" s="61"/>
      <c r="P131" s="9">
        <v>0</v>
      </c>
      <c r="Q131" s="145">
        <v>1798</v>
      </c>
      <c r="R131" s="81">
        <f t="shared" si="41"/>
        <v>0</v>
      </c>
      <c r="S131" s="70">
        <v>0</v>
      </c>
      <c r="T131" s="8">
        <f t="shared" si="42"/>
        <v>14309</v>
      </c>
      <c r="U131" s="21"/>
      <c r="V131" s="39"/>
      <c r="W131" s="90"/>
      <c r="X131" s="73">
        <f t="shared" si="29"/>
        <v>764.6</v>
      </c>
    </row>
    <row r="132" spans="2:24" s="10" customFormat="1" x14ac:dyDescent="0.25">
      <c r="B132" s="25">
        <v>4</v>
      </c>
      <c r="C132" s="135" t="s">
        <v>187</v>
      </c>
      <c r="D132" s="136" t="s">
        <v>144</v>
      </c>
      <c r="E132" s="137"/>
      <c r="F132" s="135"/>
      <c r="G132" s="138"/>
      <c r="H132" s="148">
        <v>0</v>
      </c>
      <c r="I132" s="139">
        <v>1010.7</v>
      </c>
      <c r="J132" s="149">
        <f t="shared" si="43"/>
        <v>0.75650499999999998</v>
      </c>
      <c r="K132" s="62">
        <v>764.6</v>
      </c>
      <c r="L132" s="146">
        <v>1004</v>
      </c>
      <c r="M132" s="142">
        <v>1601.2</v>
      </c>
      <c r="N132" s="150"/>
      <c r="O132" s="62"/>
      <c r="P132" s="141">
        <v>0</v>
      </c>
      <c r="Q132" s="145">
        <v>1798</v>
      </c>
      <c r="R132" s="81">
        <f t="shared" si="41"/>
        <v>0</v>
      </c>
      <c r="S132" s="144">
        <v>0</v>
      </c>
      <c r="T132" s="146">
        <f t="shared" si="42"/>
        <v>1004</v>
      </c>
      <c r="U132" s="147"/>
      <c r="V132" s="40"/>
      <c r="W132" s="89"/>
      <c r="X132" s="73">
        <f t="shared" si="29"/>
        <v>764.6</v>
      </c>
    </row>
    <row r="133" spans="2:24" s="10" customFormat="1" x14ac:dyDescent="0.25">
      <c r="B133" s="25">
        <v>5</v>
      </c>
      <c r="C133" s="135" t="s">
        <v>188</v>
      </c>
      <c r="D133" s="136" t="s">
        <v>144</v>
      </c>
      <c r="E133" s="137"/>
      <c r="F133" s="135"/>
      <c r="G133" s="138"/>
      <c r="H133" s="54">
        <v>589</v>
      </c>
      <c r="I133" s="139">
        <v>1010.7</v>
      </c>
      <c r="J133" s="149">
        <f>ROUND(K133/I133,6)</f>
        <v>0.75650499999999998</v>
      </c>
      <c r="K133" s="62">
        <v>764.6</v>
      </c>
      <c r="L133" s="141">
        <v>0</v>
      </c>
      <c r="M133" s="142">
        <v>1601.2</v>
      </c>
      <c r="N133" s="150"/>
      <c r="O133" s="144">
        <v>0</v>
      </c>
      <c r="P133" s="141">
        <v>0</v>
      </c>
      <c r="Q133" s="145">
        <v>1798</v>
      </c>
      <c r="R133" s="81">
        <f t="shared" si="41"/>
        <v>0</v>
      </c>
      <c r="S133" s="144">
        <v>0</v>
      </c>
      <c r="T133" s="146">
        <f t="shared" si="42"/>
        <v>589</v>
      </c>
      <c r="U133" s="147"/>
      <c r="V133" s="40"/>
      <c r="W133" s="89"/>
      <c r="X133" s="73">
        <f t="shared" si="29"/>
        <v>764.6</v>
      </c>
    </row>
    <row r="134" spans="2:24" s="10" customFormat="1" x14ac:dyDescent="0.25">
      <c r="B134" s="25">
        <v>6</v>
      </c>
      <c r="C134" s="135" t="s">
        <v>189</v>
      </c>
      <c r="D134" s="136" t="s">
        <v>144</v>
      </c>
      <c r="E134" s="137"/>
      <c r="F134" s="135"/>
      <c r="G134" s="138"/>
      <c r="H134" s="54">
        <v>395</v>
      </c>
      <c r="I134" s="139">
        <v>1010.7</v>
      </c>
      <c r="J134" s="149">
        <f>ROUND(K134/I134,6)</f>
        <v>0.75650499999999998</v>
      </c>
      <c r="K134" s="62">
        <v>764.6</v>
      </c>
      <c r="L134" s="141">
        <v>0</v>
      </c>
      <c r="M134" s="142">
        <v>1601.2</v>
      </c>
      <c r="N134" s="150"/>
      <c r="O134" s="144">
        <v>0</v>
      </c>
      <c r="P134" s="141">
        <v>0</v>
      </c>
      <c r="Q134" s="145">
        <v>1798</v>
      </c>
      <c r="R134" s="81">
        <f t="shared" si="41"/>
        <v>0</v>
      </c>
      <c r="S134" s="144">
        <v>0</v>
      </c>
      <c r="T134" s="146">
        <f t="shared" si="42"/>
        <v>395</v>
      </c>
      <c r="U134" s="147"/>
      <c r="V134" s="40"/>
      <c r="W134" s="89"/>
      <c r="X134" s="73">
        <f t="shared" si="29"/>
        <v>764.6</v>
      </c>
    </row>
    <row r="135" spans="2:24" s="10" customFormat="1" x14ac:dyDescent="0.25">
      <c r="B135" s="25">
        <v>7</v>
      </c>
      <c r="C135" s="135" t="s">
        <v>190</v>
      </c>
      <c r="D135" s="136" t="s">
        <v>144</v>
      </c>
      <c r="E135" s="137"/>
      <c r="F135" s="135"/>
      <c r="G135" s="138"/>
      <c r="H135" s="54">
        <v>275</v>
      </c>
      <c r="I135" s="139">
        <v>1010.7</v>
      </c>
      <c r="J135" s="149">
        <f>ROUND(K135/I135,6)</f>
        <v>0.75650499999999998</v>
      </c>
      <c r="K135" s="62">
        <v>764.6</v>
      </c>
      <c r="L135" s="141">
        <v>0</v>
      </c>
      <c r="M135" s="142">
        <v>1601.2</v>
      </c>
      <c r="N135" s="150"/>
      <c r="O135" s="152"/>
      <c r="P135" s="141">
        <v>0</v>
      </c>
      <c r="Q135" s="145">
        <v>1798</v>
      </c>
      <c r="R135" s="81">
        <f t="shared" si="41"/>
        <v>0</v>
      </c>
      <c r="S135" s="144">
        <v>0</v>
      </c>
      <c r="T135" s="146">
        <f t="shared" si="42"/>
        <v>275</v>
      </c>
      <c r="U135" s="147"/>
      <c r="V135" s="40"/>
      <c r="W135" s="89"/>
      <c r="X135" s="73">
        <f t="shared" si="29"/>
        <v>764.6</v>
      </c>
    </row>
    <row r="136" spans="2:24" s="10" customFormat="1" x14ac:dyDescent="0.25">
      <c r="B136" s="25">
        <v>8</v>
      </c>
      <c r="C136" s="135" t="s">
        <v>191</v>
      </c>
      <c r="D136" s="136" t="s">
        <v>144</v>
      </c>
      <c r="E136" s="137"/>
      <c r="F136" s="135"/>
      <c r="G136" s="138"/>
      <c r="H136" s="54">
        <v>515</v>
      </c>
      <c r="I136" s="139"/>
      <c r="J136" s="149"/>
      <c r="K136" s="62"/>
      <c r="L136" s="141">
        <v>0</v>
      </c>
      <c r="M136" s="142">
        <v>1601.2</v>
      </c>
      <c r="N136" s="150">
        <f t="shared" ref="N136:N180" si="44">ROUND(O136/M136,6)</f>
        <v>0.42631799999999997</v>
      </c>
      <c r="O136" s="152">
        <v>682.62</v>
      </c>
      <c r="P136" s="141">
        <v>0</v>
      </c>
      <c r="Q136" s="145">
        <v>1798</v>
      </c>
      <c r="R136" s="81">
        <f t="shared" si="41"/>
        <v>0</v>
      </c>
      <c r="S136" s="144">
        <v>0</v>
      </c>
      <c r="T136" s="146">
        <f t="shared" si="42"/>
        <v>515</v>
      </c>
      <c r="U136" s="147"/>
      <c r="V136" s="40"/>
      <c r="W136" s="89"/>
      <c r="X136" s="73">
        <f t="shared" si="29"/>
        <v>682.62</v>
      </c>
    </row>
    <row r="137" spans="2:24" s="10" customFormat="1" x14ac:dyDescent="0.25">
      <c r="B137" s="25">
        <v>9</v>
      </c>
      <c r="C137" s="135" t="s">
        <v>192</v>
      </c>
      <c r="D137" s="136" t="s">
        <v>144</v>
      </c>
      <c r="E137" s="137"/>
      <c r="F137" s="135"/>
      <c r="G137" s="138"/>
      <c r="H137" s="54">
        <v>500</v>
      </c>
      <c r="I137" s="139"/>
      <c r="J137" s="149"/>
      <c r="K137" s="62"/>
      <c r="L137" s="141">
        <v>0</v>
      </c>
      <c r="M137" s="142">
        <v>1601.2</v>
      </c>
      <c r="N137" s="150">
        <f t="shared" si="44"/>
        <v>0.42631799999999997</v>
      </c>
      <c r="O137" s="152">
        <v>682.62</v>
      </c>
      <c r="P137" s="141">
        <v>0</v>
      </c>
      <c r="Q137" s="145">
        <v>1798</v>
      </c>
      <c r="R137" s="81">
        <f t="shared" si="41"/>
        <v>0</v>
      </c>
      <c r="S137" s="144">
        <v>0</v>
      </c>
      <c r="T137" s="146">
        <f t="shared" si="42"/>
        <v>500</v>
      </c>
      <c r="U137" s="147"/>
      <c r="V137" s="40"/>
      <c r="W137" s="89"/>
      <c r="X137" s="73">
        <f t="shared" si="29"/>
        <v>682.62</v>
      </c>
    </row>
    <row r="138" spans="2:24" s="10" customFormat="1" ht="26.4" x14ac:dyDescent="0.25">
      <c r="B138" s="23">
        <v>11</v>
      </c>
      <c r="C138" s="31" t="s">
        <v>14</v>
      </c>
      <c r="D138" s="37">
        <v>15</v>
      </c>
      <c r="E138" s="32"/>
      <c r="F138" s="49"/>
      <c r="G138" s="57"/>
      <c r="H138" s="53">
        <v>505</v>
      </c>
      <c r="I138" s="139">
        <v>1010.7</v>
      </c>
      <c r="J138" s="66">
        <f>ROUND(K138/I138,6)</f>
        <v>10.762145</v>
      </c>
      <c r="K138" s="61">
        <f>SUM(K139:K153)</f>
        <v>10877.300000000001</v>
      </c>
      <c r="L138" s="7">
        <f t="shared" ref="L138" si="45">SUM(L139:L153)</f>
        <v>5627</v>
      </c>
      <c r="M138" s="142">
        <v>1601.2</v>
      </c>
      <c r="N138" s="150"/>
      <c r="O138" s="61"/>
      <c r="P138" s="7"/>
      <c r="Q138" s="145"/>
      <c r="R138" s="81"/>
      <c r="S138" s="61"/>
      <c r="T138" s="7"/>
      <c r="U138" s="18"/>
      <c r="V138" s="73"/>
      <c r="W138" s="91"/>
      <c r="X138" s="73">
        <f t="shared" si="29"/>
        <v>10877.300000000001</v>
      </c>
    </row>
    <row r="139" spans="2:24" s="10" customFormat="1" x14ac:dyDescent="0.25">
      <c r="B139" s="25">
        <v>1</v>
      </c>
      <c r="C139" s="135" t="s">
        <v>94</v>
      </c>
      <c r="D139" s="136" t="s">
        <v>144</v>
      </c>
      <c r="E139" s="137"/>
      <c r="F139" s="135"/>
      <c r="G139" s="138"/>
      <c r="H139" s="54">
        <v>725</v>
      </c>
      <c r="I139" s="139">
        <v>1010.7</v>
      </c>
      <c r="J139" s="149">
        <f>ROUND(K139/I139,6)</f>
        <v>0.75650499999999998</v>
      </c>
      <c r="K139" s="62">
        <v>764.6</v>
      </c>
      <c r="L139" s="141">
        <v>0</v>
      </c>
      <c r="M139" s="142">
        <v>1601.2</v>
      </c>
      <c r="N139" s="150"/>
      <c r="O139" s="144"/>
      <c r="P139" s="141"/>
      <c r="Q139" s="145"/>
      <c r="R139" s="81"/>
      <c r="S139" s="144"/>
      <c r="T139" s="146"/>
      <c r="U139" s="147"/>
      <c r="V139" s="40"/>
      <c r="W139" s="89"/>
      <c r="X139" s="73">
        <f t="shared" si="29"/>
        <v>764.6</v>
      </c>
    </row>
    <row r="140" spans="2:24" s="10" customFormat="1" x14ac:dyDescent="0.25">
      <c r="B140" s="25">
        <v>2</v>
      </c>
      <c r="C140" s="135" t="s">
        <v>95</v>
      </c>
      <c r="D140" s="136" t="s">
        <v>144</v>
      </c>
      <c r="E140" s="137"/>
      <c r="F140" s="135"/>
      <c r="G140" s="138"/>
      <c r="H140" s="148">
        <v>0</v>
      </c>
      <c r="I140" s="139">
        <v>1010.7</v>
      </c>
      <c r="J140" s="149">
        <f t="shared" ref="J140:J141" si="46">ROUND(K140/I140,6)</f>
        <v>0.45829599999999998</v>
      </c>
      <c r="K140" s="62">
        <v>463.2</v>
      </c>
      <c r="L140" s="146">
        <v>1112</v>
      </c>
      <c r="M140" s="142">
        <v>1601.2</v>
      </c>
      <c r="N140" s="150"/>
      <c r="O140" s="62"/>
      <c r="P140" s="141">
        <v>0</v>
      </c>
      <c r="Q140" s="145">
        <v>1798</v>
      </c>
      <c r="R140" s="81">
        <f t="shared" si="41"/>
        <v>0</v>
      </c>
      <c r="S140" s="144">
        <v>0</v>
      </c>
      <c r="T140" s="146">
        <f t="shared" ref="T140:T153" si="47">H140+L140+P140</f>
        <v>1112</v>
      </c>
      <c r="U140" s="147"/>
      <c r="V140" s="40"/>
      <c r="W140" s="89"/>
      <c r="X140" s="73">
        <f t="shared" si="29"/>
        <v>463.2</v>
      </c>
    </row>
    <row r="141" spans="2:24" s="10" customFormat="1" x14ac:dyDescent="0.25">
      <c r="B141" s="25">
        <v>3</v>
      </c>
      <c r="C141" s="135" t="s">
        <v>193</v>
      </c>
      <c r="D141" s="136" t="s">
        <v>144</v>
      </c>
      <c r="E141" s="137"/>
      <c r="F141" s="135"/>
      <c r="G141" s="138"/>
      <c r="H141" s="148">
        <v>0</v>
      </c>
      <c r="I141" s="139">
        <v>1010.7</v>
      </c>
      <c r="J141" s="149">
        <f t="shared" si="46"/>
        <v>0.45829599999999998</v>
      </c>
      <c r="K141" s="62">
        <v>463.2</v>
      </c>
      <c r="L141" s="146">
        <v>1192</v>
      </c>
      <c r="M141" s="142">
        <v>1601.2</v>
      </c>
      <c r="N141" s="150"/>
      <c r="O141" s="62"/>
      <c r="P141" s="141">
        <v>0</v>
      </c>
      <c r="Q141" s="145">
        <v>1798</v>
      </c>
      <c r="R141" s="81">
        <f t="shared" si="41"/>
        <v>0</v>
      </c>
      <c r="S141" s="144">
        <v>0</v>
      </c>
      <c r="T141" s="146">
        <f t="shared" si="47"/>
        <v>1192</v>
      </c>
      <c r="U141" s="147"/>
      <c r="V141" s="40"/>
      <c r="W141" s="89"/>
      <c r="X141" s="73">
        <f t="shared" si="29"/>
        <v>463.2</v>
      </c>
    </row>
    <row r="142" spans="2:24" s="10" customFormat="1" x14ac:dyDescent="0.25">
      <c r="B142" s="25">
        <v>4</v>
      </c>
      <c r="C142" s="135" t="s">
        <v>194</v>
      </c>
      <c r="D142" s="136" t="s">
        <v>144</v>
      </c>
      <c r="E142" s="137"/>
      <c r="F142" s="135"/>
      <c r="G142" s="138"/>
      <c r="H142" s="54">
        <v>458</v>
      </c>
      <c r="I142" s="139">
        <v>1010.7</v>
      </c>
      <c r="J142" s="149">
        <f>ROUND(K142/I142,6)</f>
        <v>0.75650499999999998</v>
      </c>
      <c r="K142" s="62">
        <v>764.6</v>
      </c>
      <c r="L142" s="141">
        <v>0</v>
      </c>
      <c r="M142" s="142">
        <v>1601.2</v>
      </c>
      <c r="N142" s="150"/>
      <c r="O142" s="144"/>
      <c r="P142" s="141">
        <v>0</v>
      </c>
      <c r="Q142" s="145">
        <v>1798</v>
      </c>
      <c r="R142" s="81">
        <f t="shared" si="41"/>
        <v>0</v>
      </c>
      <c r="S142" s="144">
        <v>0</v>
      </c>
      <c r="T142" s="146">
        <f t="shared" si="47"/>
        <v>458</v>
      </c>
      <c r="U142" s="147"/>
      <c r="V142" s="40"/>
      <c r="W142" s="89"/>
      <c r="X142" s="73">
        <f t="shared" si="29"/>
        <v>764.6</v>
      </c>
    </row>
    <row r="143" spans="2:24" s="10" customFormat="1" x14ac:dyDescent="0.25">
      <c r="B143" s="25">
        <v>5</v>
      </c>
      <c r="C143" s="135" t="s">
        <v>96</v>
      </c>
      <c r="D143" s="136" t="s">
        <v>144</v>
      </c>
      <c r="E143" s="137"/>
      <c r="F143" s="135"/>
      <c r="G143" s="138"/>
      <c r="H143" s="54">
        <v>475</v>
      </c>
      <c r="I143" s="139">
        <v>1010.7</v>
      </c>
      <c r="J143" s="149">
        <f>ROUND(K143/I143,6)</f>
        <v>0.75650499999999998</v>
      </c>
      <c r="K143" s="62">
        <v>764.6</v>
      </c>
      <c r="L143" s="141">
        <v>0</v>
      </c>
      <c r="M143" s="142">
        <v>1601.2</v>
      </c>
      <c r="N143" s="150"/>
      <c r="O143" s="144"/>
      <c r="P143" s="141">
        <v>0</v>
      </c>
      <c r="Q143" s="145">
        <v>1798</v>
      </c>
      <c r="R143" s="81">
        <f t="shared" si="41"/>
        <v>0</v>
      </c>
      <c r="S143" s="144">
        <v>0</v>
      </c>
      <c r="T143" s="146">
        <f t="shared" si="47"/>
        <v>475</v>
      </c>
      <c r="U143" s="147"/>
      <c r="V143" s="40"/>
      <c r="W143" s="89"/>
      <c r="X143" s="73">
        <f t="shared" si="29"/>
        <v>764.6</v>
      </c>
    </row>
    <row r="144" spans="2:24" s="10" customFormat="1" x14ac:dyDescent="0.25">
      <c r="B144" s="25">
        <v>6</v>
      </c>
      <c r="C144" s="135" t="s">
        <v>97</v>
      </c>
      <c r="D144" s="136" t="s">
        <v>144</v>
      </c>
      <c r="E144" s="137"/>
      <c r="F144" s="135"/>
      <c r="G144" s="138"/>
      <c r="H144" s="148">
        <v>0</v>
      </c>
      <c r="I144" s="139">
        <v>1010.7</v>
      </c>
      <c r="J144" s="149">
        <f t="shared" ref="J144:J164" si="48">ROUND(K144/I144,6)</f>
        <v>0.30919200000000002</v>
      </c>
      <c r="K144" s="62">
        <v>312.5</v>
      </c>
      <c r="L144" s="146">
        <v>937</v>
      </c>
      <c r="M144" s="142">
        <v>1601.2</v>
      </c>
      <c r="N144" s="150"/>
      <c r="O144" s="62"/>
      <c r="P144" s="141">
        <v>0</v>
      </c>
      <c r="Q144" s="145">
        <v>1798</v>
      </c>
      <c r="R144" s="81">
        <f t="shared" si="41"/>
        <v>0</v>
      </c>
      <c r="S144" s="144">
        <v>0</v>
      </c>
      <c r="T144" s="146">
        <f t="shared" si="47"/>
        <v>937</v>
      </c>
      <c r="U144" s="147"/>
      <c r="V144" s="40"/>
      <c r="W144" s="89"/>
      <c r="X144" s="73">
        <f t="shared" si="29"/>
        <v>312.5</v>
      </c>
    </row>
    <row r="145" spans="2:24" s="11" customFormat="1" x14ac:dyDescent="0.25">
      <c r="B145" s="25">
        <v>7</v>
      </c>
      <c r="C145" s="135" t="s">
        <v>98</v>
      </c>
      <c r="D145" s="37"/>
      <c r="E145" s="32"/>
      <c r="F145" s="49"/>
      <c r="G145" s="57"/>
      <c r="H145" s="53">
        <f>SUM(H146:H164)</f>
        <v>6785</v>
      </c>
      <c r="I145" s="139">
        <v>1010.7</v>
      </c>
      <c r="J145" s="149">
        <f t="shared" si="48"/>
        <v>1.5130110000000001</v>
      </c>
      <c r="K145" s="62">
        <v>1529.2</v>
      </c>
      <c r="L145" s="8">
        <f>SUM(L146:L164)</f>
        <v>1193</v>
      </c>
      <c r="M145" s="142">
        <v>1601.2</v>
      </c>
      <c r="N145" s="150"/>
      <c r="O145" s="61"/>
      <c r="P145" s="9">
        <v>0</v>
      </c>
      <c r="Q145" s="145">
        <v>1798</v>
      </c>
      <c r="R145" s="81">
        <f t="shared" si="41"/>
        <v>0</v>
      </c>
      <c r="S145" s="70">
        <v>0</v>
      </c>
      <c r="T145" s="8">
        <f t="shared" si="47"/>
        <v>7978</v>
      </c>
      <c r="U145" s="21"/>
      <c r="V145" s="39"/>
      <c r="W145" s="90"/>
      <c r="X145" s="73">
        <f t="shared" si="29"/>
        <v>1529.2</v>
      </c>
    </row>
    <row r="146" spans="2:24" s="10" customFormat="1" x14ac:dyDescent="0.25">
      <c r="B146" s="25">
        <v>8</v>
      </c>
      <c r="C146" s="135" t="s">
        <v>99</v>
      </c>
      <c r="D146" s="136" t="s">
        <v>144</v>
      </c>
      <c r="E146" s="137"/>
      <c r="F146" s="135"/>
      <c r="G146" s="138"/>
      <c r="H146" s="148">
        <v>0</v>
      </c>
      <c r="I146" s="139">
        <v>1010.7</v>
      </c>
      <c r="J146" s="149">
        <f t="shared" si="48"/>
        <v>0.75650499999999998</v>
      </c>
      <c r="K146" s="62">
        <v>764.6</v>
      </c>
      <c r="L146" s="146">
        <v>1193</v>
      </c>
      <c r="M146" s="142">
        <v>1601.2</v>
      </c>
      <c r="N146" s="150"/>
      <c r="O146" s="62"/>
      <c r="P146" s="141">
        <v>0</v>
      </c>
      <c r="Q146" s="145">
        <v>1798</v>
      </c>
      <c r="R146" s="81">
        <f t="shared" si="41"/>
        <v>0</v>
      </c>
      <c r="S146" s="144">
        <v>0</v>
      </c>
      <c r="T146" s="146">
        <f t="shared" si="47"/>
        <v>1193</v>
      </c>
      <c r="U146" s="147"/>
      <c r="V146" s="40"/>
      <c r="W146" s="89"/>
      <c r="X146" s="73">
        <f t="shared" ref="X146:X207" si="49">G146+K146+O146+S146+W146</f>
        <v>764.6</v>
      </c>
    </row>
    <row r="147" spans="2:24" s="10" customFormat="1" x14ac:dyDescent="0.25">
      <c r="B147" s="25">
        <v>9</v>
      </c>
      <c r="C147" s="135" t="s">
        <v>100</v>
      </c>
      <c r="D147" s="136" t="s">
        <v>144</v>
      </c>
      <c r="E147" s="137"/>
      <c r="F147" s="135"/>
      <c r="G147" s="138"/>
      <c r="H147" s="54">
        <v>543</v>
      </c>
      <c r="I147" s="139">
        <v>1010.7</v>
      </c>
      <c r="J147" s="149">
        <f t="shared" si="48"/>
        <v>0.75650499999999998</v>
      </c>
      <c r="K147" s="62">
        <v>764.6</v>
      </c>
      <c r="L147" s="141">
        <v>0</v>
      </c>
      <c r="M147" s="142">
        <v>1601.2</v>
      </c>
      <c r="N147" s="150"/>
      <c r="O147" s="144"/>
      <c r="P147" s="141">
        <v>0</v>
      </c>
      <c r="Q147" s="145">
        <v>1798</v>
      </c>
      <c r="R147" s="81">
        <f t="shared" si="41"/>
        <v>0</v>
      </c>
      <c r="S147" s="144">
        <v>0</v>
      </c>
      <c r="T147" s="146">
        <f t="shared" si="47"/>
        <v>543</v>
      </c>
      <c r="U147" s="147"/>
      <c r="V147" s="40"/>
      <c r="W147" s="89"/>
      <c r="X147" s="73">
        <f t="shared" si="49"/>
        <v>764.6</v>
      </c>
    </row>
    <row r="148" spans="2:24" s="10" customFormat="1" x14ac:dyDescent="0.25">
      <c r="B148" s="25">
        <v>10</v>
      </c>
      <c r="C148" s="135" t="s">
        <v>101</v>
      </c>
      <c r="D148" s="136" t="s">
        <v>144</v>
      </c>
      <c r="E148" s="137"/>
      <c r="F148" s="135"/>
      <c r="G148" s="138"/>
      <c r="H148" s="54">
        <v>201</v>
      </c>
      <c r="I148" s="139">
        <v>1010.7</v>
      </c>
      <c r="J148" s="149">
        <f t="shared" si="48"/>
        <v>0.45829599999999998</v>
      </c>
      <c r="K148" s="62">
        <v>463.2</v>
      </c>
      <c r="L148" s="141">
        <v>0</v>
      </c>
      <c r="M148" s="142">
        <v>1601.2</v>
      </c>
      <c r="N148" s="150"/>
      <c r="O148" s="144">
        <v>0</v>
      </c>
      <c r="P148" s="141">
        <v>0</v>
      </c>
      <c r="Q148" s="145">
        <v>1798</v>
      </c>
      <c r="R148" s="81">
        <f t="shared" si="41"/>
        <v>0</v>
      </c>
      <c r="S148" s="144">
        <v>0</v>
      </c>
      <c r="T148" s="146">
        <f t="shared" si="47"/>
        <v>201</v>
      </c>
      <c r="U148" s="147"/>
      <c r="V148" s="40"/>
      <c r="W148" s="89"/>
      <c r="X148" s="73">
        <f t="shared" si="49"/>
        <v>463.2</v>
      </c>
    </row>
    <row r="149" spans="2:24" s="10" customFormat="1" x14ac:dyDescent="0.25">
      <c r="B149" s="25">
        <v>11</v>
      </c>
      <c r="C149" s="135" t="s">
        <v>102</v>
      </c>
      <c r="D149" s="136" t="s">
        <v>144</v>
      </c>
      <c r="E149" s="137"/>
      <c r="F149" s="135"/>
      <c r="G149" s="138"/>
      <c r="H149" s="54">
        <v>213</v>
      </c>
      <c r="I149" s="139">
        <v>1010.7</v>
      </c>
      <c r="J149" s="149">
        <f t="shared" si="48"/>
        <v>0.75650499999999998</v>
      </c>
      <c r="K149" s="62">
        <v>764.6</v>
      </c>
      <c r="L149" s="141">
        <v>0</v>
      </c>
      <c r="M149" s="142">
        <v>1601.2</v>
      </c>
      <c r="N149" s="150"/>
      <c r="O149" s="144">
        <v>0</v>
      </c>
      <c r="P149" s="141">
        <v>0</v>
      </c>
      <c r="Q149" s="145">
        <v>1798</v>
      </c>
      <c r="R149" s="81">
        <f t="shared" si="41"/>
        <v>0</v>
      </c>
      <c r="S149" s="144">
        <v>0</v>
      </c>
      <c r="T149" s="146">
        <f t="shared" si="47"/>
        <v>213</v>
      </c>
      <c r="U149" s="147"/>
      <c r="V149" s="40"/>
      <c r="W149" s="89"/>
      <c r="X149" s="73">
        <f t="shared" si="49"/>
        <v>764.6</v>
      </c>
    </row>
    <row r="150" spans="2:24" s="10" customFormat="1" x14ac:dyDescent="0.25">
      <c r="B150" s="25">
        <v>12</v>
      </c>
      <c r="C150" s="135" t="s">
        <v>195</v>
      </c>
      <c r="D150" s="136" t="s">
        <v>144</v>
      </c>
      <c r="E150" s="137"/>
      <c r="F150" s="135"/>
      <c r="G150" s="138"/>
      <c r="H150" s="54">
        <v>401</v>
      </c>
      <c r="I150" s="139">
        <v>1010.7</v>
      </c>
      <c r="J150" s="149">
        <f t="shared" si="48"/>
        <v>0.75650499999999998</v>
      </c>
      <c r="K150" s="62">
        <v>764.6</v>
      </c>
      <c r="L150" s="141">
        <v>0</v>
      </c>
      <c r="M150" s="142">
        <v>1601.2</v>
      </c>
      <c r="N150" s="150"/>
      <c r="O150" s="144">
        <v>0</v>
      </c>
      <c r="P150" s="141">
        <v>0</v>
      </c>
      <c r="Q150" s="145">
        <v>1798</v>
      </c>
      <c r="R150" s="81">
        <f t="shared" si="41"/>
        <v>0</v>
      </c>
      <c r="S150" s="144">
        <v>0</v>
      </c>
      <c r="T150" s="146">
        <f t="shared" si="47"/>
        <v>401</v>
      </c>
      <c r="U150" s="147"/>
      <c r="V150" s="40"/>
      <c r="W150" s="89"/>
      <c r="X150" s="73">
        <f t="shared" si="49"/>
        <v>764.6</v>
      </c>
    </row>
    <row r="151" spans="2:24" s="10" customFormat="1" x14ac:dyDescent="0.25">
      <c r="B151" s="25">
        <v>13</v>
      </c>
      <c r="C151" s="135" t="s">
        <v>196</v>
      </c>
      <c r="D151" s="136" t="s">
        <v>144</v>
      </c>
      <c r="E151" s="137"/>
      <c r="F151" s="135"/>
      <c r="G151" s="138"/>
      <c r="H151" s="54">
        <v>568</v>
      </c>
      <c r="I151" s="139">
        <v>1010.7</v>
      </c>
      <c r="J151" s="149">
        <f t="shared" si="48"/>
        <v>0.75650499999999998</v>
      </c>
      <c r="K151" s="62">
        <v>764.6</v>
      </c>
      <c r="L151" s="141">
        <v>0</v>
      </c>
      <c r="M151" s="142">
        <v>1601.2</v>
      </c>
      <c r="N151" s="150"/>
      <c r="O151" s="144">
        <v>0</v>
      </c>
      <c r="P151" s="141">
        <v>0</v>
      </c>
      <c r="Q151" s="145">
        <v>1798</v>
      </c>
      <c r="R151" s="81">
        <f t="shared" si="41"/>
        <v>0</v>
      </c>
      <c r="S151" s="144">
        <v>0</v>
      </c>
      <c r="T151" s="146">
        <f t="shared" si="47"/>
        <v>568</v>
      </c>
      <c r="U151" s="147"/>
      <c r="V151" s="40"/>
      <c r="W151" s="89"/>
      <c r="X151" s="73">
        <f t="shared" si="49"/>
        <v>764.6</v>
      </c>
    </row>
    <row r="152" spans="2:24" s="10" customFormat="1" x14ac:dyDescent="0.25">
      <c r="B152" s="25">
        <v>14</v>
      </c>
      <c r="C152" s="135" t="s">
        <v>197</v>
      </c>
      <c r="D152" s="136" t="s">
        <v>144</v>
      </c>
      <c r="E152" s="137"/>
      <c r="F152" s="135"/>
      <c r="G152" s="138"/>
      <c r="H152" s="54">
        <v>510</v>
      </c>
      <c r="I152" s="139">
        <v>1010.7</v>
      </c>
      <c r="J152" s="149">
        <f t="shared" si="48"/>
        <v>0.75650499999999998</v>
      </c>
      <c r="K152" s="62">
        <v>764.6</v>
      </c>
      <c r="L152" s="141">
        <v>0</v>
      </c>
      <c r="M152" s="142">
        <v>1601.2</v>
      </c>
      <c r="N152" s="150"/>
      <c r="O152" s="144">
        <v>0</v>
      </c>
      <c r="P152" s="141">
        <v>0</v>
      </c>
      <c r="Q152" s="145">
        <v>1798</v>
      </c>
      <c r="R152" s="81">
        <f t="shared" si="41"/>
        <v>0</v>
      </c>
      <c r="S152" s="144">
        <v>0</v>
      </c>
      <c r="T152" s="146">
        <f t="shared" si="47"/>
        <v>510</v>
      </c>
      <c r="U152" s="147"/>
      <c r="V152" s="40"/>
      <c r="W152" s="89"/>
      <c r="X152" s="73">
        <f t="shared" si="49"/>
        <v>764.6</v>
      </c>
    </row>
    <row r="153" spans="2:24" s="10" customFormat="1" x14ac:dyDescent="0.25">
      <c r="B153" s="25">
        <v>15</v>
      </c>
      <c r="C153" s="135" t="s">
        <v>198</v>
      </c>
      <c r="D153" s="136" t="s">
        <v>144</v>
      </c>
      <c r="E153" s="137"/>
      <c r="F153" s="135"/>
      <c r="G153" s="138"/>
      <c r="H153" s="54">
        <v>224</v>
      </c>
      <c r="I153" s="139">
        <v>1010.7</v>
      </c>
      <c r="J153" s="149">
        <f t="shared" si="48"/>
        <v>0.75650499999999998</v>
      </c>
      <c r="K153" s="62">
        <v>764.6</v>
      </c>
      <c r="L153" s="141">
        <v>0</v>
      </c>
      <c r="M153" s="142">
        <v>1601.2</v>
      </c>
      <c r="N153" s="150"/>
      <c r="O153" s="144">
        <v>0</v>
      </c>
      <c r="P153" s="141">
        <v>0</v>
      </c>
      <c r="Q153" s="145">
        <v>1798</v>
      </c>
      <c r="R153" s="81">
        <f t="shared" si="41"/>
        <v>0</v>
      </c>
      <c r="S153" s="144">
        <v>0</v>
      </c>
      <c r="T153" s="146">
        <f t="shared" si="47"/>
        <v>224</v>
      </c>
      <c r="U153" s="147"/>
      <c r="V153" s="40"/>
      <c r="W153" s="89"/>
      <c r="X153" s="73">
        <f t="shared" si="49"/>
        <v>764.6</v>
      </c>
    </row>
    <row r="154" spans="2:24" s="10" customFormat="1" ht="26.4" x14ac:dyDescent="0.25">
      <c r="B154" s="23">
        <v>12</v>
      </c>
      <c r="C154" s="31" t="s">
        <v>15</v>
      </c>
      <c r="D154" s="37">
        <v>10</v>
      </c>
      <c r="E154" s="32"/>
      <c r="F154" s="49"/>
      <c r="G154" s="57"/>
      <c r="H154" s="53">
        <v>510</v>
      </c>
      <c r="I154" s="139">
        <v>1010.7</v>
      </c>
      <c r="J154" s="66">
        <f t="shared" si="48"/>
        <v>6.0520430000000003</v>
      </c>
      <c r="K154" s="61">
        <f>SUM(K155:K164)</f>
        <v>6116.8000000000011</v>
      </c>
      <c r="L154" s="7">
        <f t="shared" ref="L154:T154" si="50">SUM(L155:L164)</f>
        <v>0</v>
      </c>
      <c r="M154" s="142">
        <v>1601.2</v>
      </c>
      <c r="N154" s="150"/>
      <c r="O154" s="61">
        <f t="shared" si="50"/>
        <v>682.62</v>
      </c>
      <c r="P154" s="7">
        <f t="shared" si="50"/>
        <v>0</v>
      </c>
      <c r="Q154" s="145">
        <v>1798</v>
      </c>
      <c r="R154" s="81"/>
      <c r="S154" s="61">
        <f t="shared" si="50"/>
        <v>694.99</v>
      </c>
      <c r="T154" s="7">
        <f t="shared" si="50"/>
        <v>3615</v>
      </c>
      <c r="U154" s="18"/>
      <c r="V154" s="73"/>
      <c r="W154" s="91"/>
      <c r="X154" s="73">
        <f t="shared" si="49"/>
        <v>7494.4100000000008</v>
      </c>
    </row>
    <row r="155" spans="2:24" s="10" customFormat="1" x14ac:dyDescent="0.25">
      <c r="B155" s="25">
        <v>1</v>
      </c>
      <c r="C155" s="135" t="s">
        <v>103</v>
      </c>
      <c r="D155" s="136" t="s">
        <v>144</v>
      </c>
      <c r="E155" s="137"/>
      <c r="F155" s="135"/>
      <c r="G155" s="138"/>
      <c r="H155" s="54">
        <v>109</v>
      </c>
      <c r="I155" s="139"/>
      <c r="J155" s="149"/>
      <c r="K155" s="62"/>
      <c r="L155" s="141">
        <v>0</v>
      </c>
      <c r="M155" s="142">
        <v>1601.2</v>
      </c>
      <c r="N155" s="150">
        <f t="shared" si="44"/>
        <v>0.42631799999999997</v>
      </c>
      <c r="O155" s="152">
        <v>682.62</v>
      </c>
      <c r="P155" s="141">
        <v>0</v>
      </c>
      <c r="Q155" s="145">
        <v>1798</v>
      </c>
      <c r="R155" s="81">
        <f t="shared" si="41"/>
        <v>0</v>
      </c>
      <c r="S155" s="144">
        <v>0</v>
      </c>
      <c r="T155" s="146">
        <f t="shared" ref="T155:T164" si="51">H155+L155+P155</f>
        <v>109</v>
      </c>
      <c r="U155" s="147"/>
      <c r="V155" s="40"/>
      <c r="W155" s="89"/>
      <c r="X155" s="73">
        <f t="shared" si="49"/>
        <v>682.62</v>
      </c>
    </row>
    <row r="156" spans="2:24" s="10" customFormat="1" x14ac:dyDescent="0.25">
      <c r="B156" s="25">
        <v>2</v>
      </c>
      <c r="C156" s="135" t="s">
        <v>104</v>
      </c>
      <c r="D156" s="136" t="s">
        <v>144</v>
      </c>
      <c r="E156" s="137"/>
      <c r="F156" s="135"/>
      <c r="G156" s="138"/>
      <c r="H156" s="54">
        <v>717</v>
      </c>
      <c r="I156" s="139"/>
      <c r="J156" s="149"/>
      <c r="K156" s="62"/>
      <c r="L156" s="141">
        <v>0</v>
      </c>
      <c r="M156" s="142">
        <v>1601.2</v>
      </c>
      <c r="N156" s="150"/>
      <c r="O156" s="144">
        <v>0</v>
      </c>
      <c r="P156" s="141">
        <v>0</v>
      </c>
      <c r="Q156" s="145">
        <v>1798</v>
      </c>
      <c r="R156" s="81">
        <f t="shared" si="41"/>
        <v>0.38650000000000001</v>
      </c>
      <c r="S156" s="152">
        <v>694.99</v>
      </c>
      <c r="T156" s="146">
        <f t="shared" si="51"/>
        <v>717</v>
      </c>
      <c r="U156" s="147"/>
      <c r="V156" s="40"/>
      <c r="W156" s="89"/>
      <c r="X156" s="73">
        <f t="shared" si="49"/>
        <v>694.99</v>
      </c>
    </row>
    <row r="157" spans="2:24" s="10" customFormat="1" x14ac:dyDescent="0.25">
      <c r="B157" s="25">
        <v>3</v>
      </c>
      <c r="C157" s="135" t="s">
        <v>105</v>
      </c>
      <c r="D157" s="136" t="s">
        <v>144</v>
      </c>
      <c r="E157" s="137"/>
      <c r="F157" s="135"/>
      <c r="G157" s="138"/>
      <c r="H157" s="54">
        <v>558</v>
      </c>
      <c r="I157" s="139">
        <v>1010.7</v>
      </c>
      <c r="J157" s="149">
        <f t="shared" si="48"/>
        <v>0.75650499999999998</v>
      </c>
      <c r="K157" s="62">
        <v>764.6</v>
      </c>
      <c r="L157" s="141">
        <v>0</v>
      </c>
      <c r="M157" s="142">
        <v>1601.2</v>
      </c>
      <c r="N157" s="150"/>
      <c r="O157" s="144">
        <v>0</v>
      </c>
      <c r="P157" s="141">
        <v>0</v>
      </c>
      <c r="Q157" s="145">
        <v>1798</v>
      </c>
      <c r="R157" s="81">
        <f t="shared" si="41"/>
        <v>0</v>
      </c>
      <c r="S157" s="144">
        <v>0</v>
      </c>
      <c r="T157" s="146">
        <f t="shared" si="51"/>
        <v>558</v>
      </c>
      <c r="U157" s="147"/>
      <c r="V157" s="40"/>
      <c r="W157" s="89"/>
      <c r="X157" s="73">
        <f t="shared" si="49"/>
        <v>764.6</v>
      </c>
    </row>
    <row r="158" spans="2:24" s="10" customFormat="1" x14ac:dyDescent="0.25">
      <c r="B158" s="25">
        <v>4</v>
      </c>
      <c r="C158" s="135" t="s">
        <v>106</v>
      </c>
      <c r="D158" s="136" t="s">
        <v>144</v>
      </c>
      <c r="E158" s="137"/>
      <c r="F158" s="135"/>
      <c r="G158" s="138"/>
      <c r="H158" s="54">
        <v>152</v>
      </c>
      <c r="I158" s="139">
        <v>1010.7</v>
      </c>
      <c r="J158" s="149">
        <f t="shared" si="48"/>
        <v>0.75650499999999998</v>
      </c>
      <c r="K158" s="62">
        <v>764.6</v>
      </c>
      <c r="L158" s="141">
        <v>0</v>
      </c>
      <c r="M158" s="142">
        <v>1601.2</v>
      </c>
      <c r="N158" s="150"/>
      <c r="O158" s="144">
        <v>0</v>
      </c>
      <c r="P158" s="141">
        <v>0</v>
      </c>
      <c r="Q158" s="145">
        <v>1798</v>
      </c>
      <c r="R158" s="81">
        <f t="shared" si="41"/>
        <v>0</v>
      </c>
      <c r="S158" s="144">
        <v>0</v>
      </c>
      <c r="T158" s="146">
        <f t="shared" si="51"/>
        <v>152</v>
      </c>
      <c r="U158" s="147"/>
      <c r="V158" s="40"/>
      <c r="W158" s="89"/>
      <c r="X158" s="73">
        <f t="shared" si="49"/>
        <v>764.6</v>
      </c>
    </row>
    <row r="159" spans="2:24" s="10" customFormat="1" x14ac:dyDescent="0.25">
      <c r="B159" s="25">
        <v>5</v>
      </c>
      <c r="C159" s="135" t="s">
        <v>107</v>
      </c>
      <c r="D159" s="136" t="s">
        <v>144</v>
      </c>
      <c r="E159" s="137"/>
      <c r="F159" s="135"/>
      <c r="G159" s="138"/>
      <c r="H159" s="54">
        <v>417</v>
      </c>
      <c r="I159" s="139">
        <v>1010.7</v>
      </c>
      <c r="J159" s="149">
        <f t="shared" si="48"/>
        <v>0.75650499999999998</v>
      </c>
      <c r="K159" s="62">
        <v>764.6</v>
      </c>
      <c r="L159" s="141">
        <v>0</v>
      </c>
      <c r="M159" s="142">
        <v>1601.2</v>
      </c>
      <c r="N159" s="150"/>
      <c r="O159" s="144">
        <v>0</v>
      </c>
      <c r="P159" s="141">
        <v>0</v>
      </c>
      <c r="Q159" s="145">
        <v>1798</v>
      </c>
      <c r="R159" s="81">
        <f t="shared" si="41"/>
        <v>0</v>
      </c>
      <c r="S159" s="144">
        <v>0</v>
      </c>
      <c r="T159" s="146">
        <f t="shared" si="51"/>
        <v>417</v>
      </c>
      <c r="U159" s="147"/>
      <c r="V159" s="40"/>
      <c r="W159" s="89"/>
      <c r="X159" s="73">
        <f t="shared" si="49"/>
        <v>764.6</v>
      </c>
    </row>
    <row r="160" spans="2:24" s="10" customFormat="1" x14ac:dyDescent="0.25">
      <c r="B160" s="25">
        <v>6</v>
      </c>
      <c r="C160" s="135" t="s">
        <v>108</v>
      </c>
      <c r="D160" s="136" t="s">
        <v>144</v>
      </c>
      <c r="E160" s="137"/>
      <c r="F160" s="135"/>
      <c r="G160" s="138"/>
      <c r="H160" s="54">
        <v>309</v>
      </c>
      <c r="I160" s="139">
        <v>1010.7</v>
      </c>
      <c r="J160" s="149">
        <f t="shared" si="48"/>
        <v>0.75650499999999998</v>
      </c>
      <c r="K160" s="62">
        <v>764.6</v>
      </c>
      <c r="L160" s="141">
        <v>0</v>
      </c>
      <c r="M160" s="142">
        <v>1601.2</v>
      </c>
      <c r="N160" s="150"/>
      <c r="O160" s="144">
        <v>0</v>
      </c>
      <c r="P160" s="141">
        <v>0</v>
      </c>
      <c r="Q160" s="145">
        <v>1798</v>
      </c>
      <c r="R160" s="81">
        <f t="shared" si="41"/>
        <v>0</v>
      </c>
      <c r="S160" s="144">
        <v>0</v>
      </c>
      <c r="T160" s="146">
        <f t="shared" si="51"/>
        <v>309</v>
      </c>
      <c r="U160" s="147"/>
      <c r="V160" s="40"/>
      <c r="W160" s="89"/>
      <c r="X160" s="73">
        <f t="shared" si="49"/>
        <v>764.6</v>
      </c>
    </row>
    <row r="161" spans="2:24" s="10" customFormat="1" x14ac:dyDescent="0.25">
      <c r="B161" s="25">
        <v>7</v>
      </c>
      <c r="C161" s="135" t="s">
        <v>109</v>
      </c>
      <c r="D161" s="136" t="s">
        <v>144</v>
      </c>
      <c r="E161" s="137"/>
      <c r="F161" s="135"/>
      <c r="G161" s="138"/>
      <c r="H161" s="54">
        <v>364</v>
      </c>
      <c r="I161" s="139">
        <v>1010.7</v>
      </c>
      <c r="J161" s="149">
        <f t="shared" si="48"/>
        <v>0.75650499999999998</v>
      </c>
      <c r="K161" s="62">
        <v>764.6</v>
      </c>
      <c r="L161" s="141">
        <v>0</v>
      </c>
      <c r="M161" s="142">
        <v>1601.2</v>
      </c>
      <c r="N161" s="150"/>
      <c r="O161" s="144">
        <v>0</v>
      </c>
      <c r="P161" s="141">
        <v>0</v>
      </c>
      <c r="Q161" s="145">
        <v>1798</v>
      </c>
      <c r="R161" s="81">
        <f t="shared" si="41"/>
        <v>0</v>
      </c>
      <c r="S161" s="144">
        <v>0</v>
      </c>
      <c r="T161" s="146">
        <f t="shared" si="51"/>
        <v>364</v>
      </c>
      <c r="U161" s="147"/>
      <c r="V161" s="40"/>
      <c r="W161" s="89"/>
      <c r="X161" s="73">
        <f t="shared" si="49"/>
        <v>764.6</v>
      </c>
    </row>
    <row r="162" spans="2:24" s="10" customFormat="1" x14ac:dyDescent="0.25">
      <c r="B162" s="25">
        <v>8</v>
      </c>
      <c r="C162" s="135" t="s">
        <v>110</v>
      </c>
      <c r="D162" s="136" t="s">
        <v>144</v>
      </c>
      <c r="E162" s="137"/>
      <c r="F162" s="135"/>
      <c r="G162" s="138"/>
      <c r="H162" s="54">
        <v>502</v>
      </c>
      <c r="I162" s="139">
        <v>1010.7</v>
      </c>
      <c r="J162" s="149">
        <f t="shared" si="48"/>
        <v>0.75650499999999998</v>
      </c>
      <c r="K162" s="62">
        <v>764.6</v>
      </c>
      <c r="L162" s="141">
        <v>0</v>
      </c>
      <c r="M162" s="142">
        <v>1601.2</v>
      </c>
      <c r="N162" s="150"/>
      <c r="O162" s="144">
        <v>0</v>
      </c>
      <c r="P162" s="141">
        <v>0</v>
      </c>
      <c r="Q162" s="145">
        <v>1798</v>
      </c>
      <c r="R162" s="81">
        <f t="shared" si="41"/>
        <v>0</v>
      </c>
      <c r="S162" s="144">
        <v>0</v>
      </c>
      <c r="T162" s="146">
        <f t="shared" si="51"/>
        <v>502</v>
      </c>
      <c r="U162" s="147"/>
      <c r="V162" s="40"/>
      <c r="W162" s="89"/>
      <c r="X162" s="73">
        <f t="shared" si="49"/>
        <v>764.6</v>
      </c>
    </row>
    <row r="163" spans="2:24" s="10" customFormat="1" x14ac:dyDescent="0.25">
      <c r="B163" s="25">
        <v>9</v>
      </c>
      <c r="C163" s="135" t="s">
        <v>111</v>
      </c>
      <c r="D163" s="136" t="s">
        <v>144</v>
      </c>
      <c r="E163" s="137"/>
      <c r="F163" s="135"/>
      <c r="G163" s="138"/>
      <c r="H163" s="54">
        <v>313</v>
      </c>
      <c r="I163" s="139">
        <v>1010.7</v>
      </c>
      <c r="J163" s="149">
        <f t="shared" si="48"/>
        <v>0.75650499999999998</v>
      </c>
      <c r="K163" s="62">
        <v>764.6</v>
      </c>
      <c r="L163" s="141">
        <v>0</v>
      </c>
      <c r="M163" s="142">
        <v>1601.2</v>
      </c>
      <c r="N163" s="150"/>
      <c r="O163" s="144">
        <v>0</v>
      </c>
      <c r="P163" s="141">
        <v>0</v>
      </c>
      <c r="Q163" s="145">
        <v>1798</v>
      </c>
      <c r="R163" s="81">
        <f t="shared" si="41"/>
        <v>0</v>
      </c>
      <c r="S163" s="144">
        <v>0</v>
      </c>
      <c r="T163" s="146">
        <f t="shared" si="51"/>
        <v>313</v>
      </c>
      <c r="U163" s="147"/>
      <c r="V163" s="40"/>
      <c r="W163" s="89"/>
      <c r="X163" s="73">
        <f t="shared" si="49"/>
        <v>764.6</v>
      </c>
    </row>
    <row r="164" spans="2:24" s="10" customFormat="1" x14ac:dyDescent="0.25">
      <c r="B164" s="25">
        <v>10</v>
      </c>
      <c r="C164" s="135" t="s">
        <v>112</v>
      </c>
      <c r="D164" s="136" t="s">
        <v>144</v>
      </c>
      <c r="E164" s="137"/>
      <c r="F164" s="135"/>
      <c r="G164" s="138"/>
      <c r="H164" s="54">
        <v>174</v>
      </c>
      <c r="I164" s="139">
        <v>1010.7</v>
      </c>
      <c r="J164" s="149">
        <f t="shared" si="48"/>
        <v>0.75650499999999998</v>
      </c>
      <c r="K164" s="62">
        <v>764.6</v>
      </c>
      <c r="L164" s="141">
        <v>0</v>
      </c>
      <c r="M164" s="142">
        <v>1601.2</v>
      </c>
      <c r="N164" s="150"/>
      <c r="O164" s="144">
        <v>0</v>
      </c>
      <c r="P164" s="141">
        <v>0</v>
      </c>
      <c r="Q164" s="145">
        <v>1798</v>
      </c>
      <c r="R164" s="81">
        <f t="shared" si="41"/>
        <v>0</v>
      </c>
      <c r="S164" s="144">
        <v>0</v>
      </c>
      <c r="T164" s="146">
        <f t="shared" si="51"/>
        <v>174</v>
      </c>
      <c r="U164" s="147"/>
      <c r="V164" s="40"/>
      <c r="W164" s="89"/>
      <c r="X164" s="73"/>
    </row>
    <row r="165" spans="2:24" s="11" customFormat="1" ht="26.4" x14ac:dyDescent="0.25">
      <c r="B165" s="23">
        <v>13</v>
      </c>
      <c r="C165" s="31" t="s">
        <v>16</v>
      </c>
      <c r="D165" s="37">
        <v>13</v>
      </c>
      <c r="E165" s="32"/>
      <c r="F165" s="49"/>
      <c r="G165" s="57"/>
      <c r="H165" s="53">
        <f>SUM(H166:H171)</f>
        <v>3295</v>
      </c>
      <c r="I165" s="175" t="s">
        <v>144</v>
      </c>
      <c r="J165" s="140" t="s">
        <v>144</v>
      </c>
      <c r="K165" s="61">
        <f>SUM(K166:K178)</f>
        <v>9638.4000000000015</v>
      </c>
      <c r="L165" s="7">
        <f t="shared" ref="L165:W165" si="52">SUM(L166:L178)</f>
        <v>0</v>
      </c>
      <c r="M165" s="142">
        <v>1601.2</v>
      </c>
      <c r="N165" s="150"/>
      <c r="O165" s="61">
        <f t="shared" si="52"/>
        <v>0</v>
      </c>
      <c r="P165" s="7">
        <f t="shared" si="52"/>
        <v>0</v>
      </c>
      <c r="Q165" s="145">
        <v>1798</v>
      </c>
      <c r="R165" s="80">
        <f t="shared" si="52"/>
        <v>0</v>
      </c>
      <c r="S165" s="61"/>
      <c r="T165" s="7">
        <f t="shared" si="52"/>
        <v>3295</v>
      </c>
      <c r="U165" s="18"/>
      <c r="V165" s="73">
        <f t="shared" si="52"/>
        <v>0</v>
      </c>
      <c r="W165" s="91">
        <f t="shared" si="52"/>
        <v>0</v>
      </c>
      <c r="X165" s="73">
        <f t="shared" si="49"/>
        <v>9638.4000000000015</v>
      </c>
    </row>
    <row r="166" spans="2:24" s="10" customFormat="1" x14ac:dyDescent="0.25">
      <c r="B166" s="176">
        <v>1</v>
      </c>
      <c r="C166" s="135" t="s">
        <v>113</v>
      </c>
      <c r="D166" s="136" t="s">
        <v>144</v>
      </c>
      <c r="E166" s="137"/>
      <c r="F166" s="135"/>
      <c r="G166" s="138"/>
      <c r="H166" s="54">
        <v>220</v>
      </c>
      <c r="I166" s="139">
        <v>1010.7</v>
      </c>
      <c r="J166" s="149">
        <f t="shared" ref="J166:J207" si="53">ROUND(K166/I166,6)</f>
        <v>1.0547150000000001</v>
      </c>
      <c r="K166" s="62">
        <v>1066</v>
      </c>
      <c r="L166" s="141">
        <v>0</v>
      </c>
      <c r="M166" s="142">
        <v>1601.2</v>
      </c>
      <c r="N166" s="150"/>
      <c r="O166" s="144">
        <v>0</v>
      </c>
      <c r="P166" s="141">
        <v>0</v>
      </c>
      <c r="Q166" s="145">
        <v>1798</v>
      </c>
      <c r="R166" s="81">
        <f t="shared" si="41"/>
        <v>0</v>
      </c>
      <c r="S166" s="144">
        <v>0</v>
      </c>
      <c r="T166" s="146">
        <f t="shared" ref="T166:T171" si="54">H166+L166+P166</f>
        <v>220</v>
      </c>
      <c r="U166" s="147"/>
      <c r="V166" s="40"/>
      <c r="W166" s="89"/>
      <c r="X166" s="73">
        <f t="shared" si="49"/>
        <v>1066</v>
      </c>
    </row>
    <row r="167" spans="2:24" s="10" customFormat="1" x14ac:dyDescent="0.25">
      <c r="B167" s="176">
        <v>2</v>
      </c>
      <c r="C167" s="135" t="s">
        <v>114</v>
      </c>
      <c r="D167" s="136" t="s">
        <v>144</v>
      </c>
      <c r="E167" s="137"/>
      <c r="F167" s="135"/>
      <c r="G167" s="138"/>
      <c r="H167" s="54">
        <v>697</v>
      </c>
      <c r="I167" s="139">
        <v>1010.7</v>
      </c>
      <c r="J167" s="149">
        <f t="shared" si="53"/>
        <v>0.75650499999999998</v>
      </c>
      <c r="K167" s="62">
        <v>764.6</v>
      </c>
      <c r="L167" s="141"/>
      <c r="M167" s="142">
        <v>1601.2</v>
      </c>
      <c r="N167" s="150"/>
      <c r="O167" s="144">
        <v>0</v>
      </c>
      <c r="P167" s="141">
        <v>0</v>
      </c>
      <c r="Q167" s="145">
        <v>1798</v>
      </c>
      <c r="R167" s="81">
        <f t="shared" si="41"/>
        <v>0</v>
      </c>
      <c r="S167" s="144">
        <v>0</v>
      </c>
      <c r="T167" s="146">
        <f t="shared" si="54"/>
        <v>697</v>
      </c>
      <c r="U167" s="147"/>
      <c r="V167" s="40"/>
      <c r="W167" s="89"/>
      <c r="X167" s="73">
        <f t="shared" si="49"/>
        <v>764.6</v>
      </c>
    </row>
    <row r="168" spans="2:24" s="10" customFormat="1" x14ac:dyDescent="0.25">
      <c r="B168" s="176">
        <v>3</v>
      </c>
      <c r="C168" s="135" t="s">
        <v>115</v>
      </c>
      <c r="D168" s="136" t="s">
        <v>144</v>
      </c>
      <c r="E168" s="137"/>
      <c r="F168" s="135"/>
      <c r="G168" s="138"/>
      <c r="H168" s="54">
        <v>306</v>
      </c>
      <c r="I168" s="139">
        <v>1010.7</v>
      </c>
      <c r="J168" s="149">
        <f t="shared" si="53"/>
        <v>0.75650499999999998</v>
      </c>
      <c r="K168" s="62">
        <v>764.6</v>
      </c>
      <c r="L168" s="141">
        <v>0</v>
      </c>
      <c r="M168" s="142">
        <v>1601.2</v>
      </c>
      <c r="N168" s="150"/>
      <c r="O168" s="144">
        <v>0</v>
      </c>
      <c r="P168" s="141">
        <v>0</v>
      </c>
      <c r="Q168" s="145">
        <v>1798</v>
      </c>
      <c r="R168" s="81">
        <f t="shared" si="41"/>
        <v>0</v>
      </c>
      <c r="S168" s="144">
        <v>0</v>
      </c>
      <c r="T168" s="146">
        <f t="shared" si="54"/>
        <v>306</v>
      </c>
      <c r="U168" s="147"/>
      <c r="V168" s="40"/>
      <c r="W168" s="89"/>
      <c r="X168" s="73">
        <f t="shared" si="49"/>
        <v>764.6</v>
      </c>
    </row>
    <row r="169" spans="2:24" s="10" customFormat="1" x14ac:dyDescent="0.25">
      <c r="B169" s="176">
        <v>4</v>
      </c>
      <c r="C169" s="135" t="s">
        <v>116</v>
      </c>
      <c r="D169" s="136" t="s">
        <v>144</v>
      </c>
      <c r="E169" s="137"/>
      <c r="F169" s="135"/>
      <c r="G169" s="138"/>
      <c r="H169" s="54">
        <v>535</v>
      </c>
      <c r="I169" s="139">
        <v>1010.7</v>
      </c>
      <c r="J169" s="149">
        <f t="shared" si="53"/>
        <v>0.75650499999999998</v>
      </c>
      <c r="K169" s="62">
        <v>764.6</v>
      </c>
      <c r="L169" s="141">
        <v>0</v>
      </c>
      <c r="M169" s="142">
        <v>1601.2</v>
      </c>
      <c r="N169" s="150"/>
      <c r="O169" s="144">
        <v>0</v>
      </c>
      <c r="P169" s="141">
        <v>0</v>
      </c>
      <c r="Q169" s="145">
        <v>1798</v>
      </c>
      <c r="R169" s="81">
        <f t="shared" si="41"/>
        <v>0</v>
      </c>
      <c r="S169" s="144">
        <v>0</v>
      </c>
      <c r="T169" s="146">
        <f t="shared" si="54"/>
        <v>535</v>
      </c>
      <c r="U169" s="147"/>
      <c r="V169" s="40"/>
      <c r="W169" s="89"/>
      <c r="X169" s="73">
        <f t="shared" si="49"/>
        <v>764.6</v>
      </c>
    </row>
    <row r="170" spans="2:24" s="10" customFormat="1" x14ac:dyDescent="0.25">
      <c r="B170" s="176">
        <v>5</v>
      </c>
      <c r="C170" s="135" t="s">
        <v>117</v>
      </c>
      <c r="D170" s="136" t="s">
        <v>144</v>
      </c>
      <c r="E170" s="137"/>
      <c r="F170" s="135"/>
      <c r="G170" s="138"/>
      <c r="H170" s="54">
        <v>844</v>
      </c>
      <c r="I170" s="139">
        <v>1010.7</v>
      </c>
      <c r="J170" s="149">
        <f t="shared" si="53"/>
        <v>0.75650499999999998</v>
      </c>
      <c r="K170" s="62">
        <v>764.6</v>
      </c>
      <c r="L170" s="141">
        <v>0</v>
      </c>
      <c r="M170" s="142">
        <v>1601.2</v>
      </c>
      <c r="N170" s="150"/>
      <c r="O170" s="144">
        <v>0</v>
      </c>
      <c r="P170" s="141">
        <v>0</v>
      </c>
      <c r="Q170" s="145">
        <v>1798</v>
      </c>
      <c r="R170" s="81">
        <f t="shared" si="41"/>
        <v>0</v>
      </c>
      <c r="S170" s="144">
        <v>0</v>
      </c>
      <c r="T170" s="146">
        <f t="shared" si="54"/>
        <v>844</v>
      </c>
      <c r="U170" s="147"/>
      <c r="V170" s="40"/>
      <c r="W170" s="89"/>
      <c r="X170" s="73">
        <f t="shared" si="49"/>
        <v>764.6</v>
      </c>
    </row>
    <row r="171" spans="2:24" s="10" customFormat="1" x14ac:dyDescent="0.25">
      <c r="B171" s="176">
        <v>6</v>
      </c>
      <c r="C171" s="135" t="s">
        <v>118</v>
      </c>
      <c r="D171" s="136" t="s">
        <v>144</v>
      </c>
      <c r="E171" s="137"/>
      <c r="F171" s="135"/>
      <c r="G171" s="138"/>
      <c r="H171" s="54">
        <v>693</v>
      </c>
      <c r="I171" s="139">
        <v>1010.7</v>
      </c>
      <c r="J171" s="149">
        <f t="shared" si="53"/>
        <v>0.75650499999999998</v>
      </c>
      <c r="K171" s="62">
        <v>764.6</v>
      </c>
      <c r="L171" s="141">
        <v>0</v>
      </c>
      <c r="M171" s="142">
        <v>1601.2</v>
      </c>
      <c r="N171" s="150"/>
      <c r="O171" s="144">
        <v>0</v>
      </c>
      <c r="P171" s="141">
        <v>0</v>
      </c>
      <c r="Q171" s="145">
        <v>1798</v>
      </c>
      <c r="R171" s="81">
        <f t="shared" si="41"/>
        <v>0</v>
      </c>
      <c r="S171" s="144">
        <v>0</v>
      </c>
      <c r="T171" s="146">
        <f t="shared" si="54"/>
        <v>693</v>
      </c>
      <c r="U171" s="147"/>
      <c r="V171" s="40"/>
      <c r="W171" s="89"/>
      <c r="X171" s="73">
        <f t="shared" si="49"/>
        <v>764.6</v>
      </c>
    </row>
    <row r="172" spans="2:24" x14ac:dyDescent="0.25">
      <c r="B172" s="176">
        <v>7</v>
      </c>
      <c r="C172" s="135" t="s">
        <v>119</v>
      </c>
      <c r="D172" s="39"/>
      <c r="E172" s="34"/>
      <c r="F172" s="50"/>
      <c r="G172" s="39"/>
      <c r="H172" s="53"/>
      <c r="I172" s="139">
        <v>1010.7</v>
      </c>
      <c r="J172" s="149">
        <f t="shared" si="53"/>
        <v>0.75650499999999998</v>
      </c>
      <c r="K172" s="62">
        <v>764.6</v>
      </c>
      <c r="L172" s="8"/>
      <c r="M172" s="142">
        <v>1601.2</v>
      </c>
      <c r="N172" s="150"/>
      <c r="O172" s="61"/>
      <c r="P172" s="8"/>
      <c r="Q172" s="18"/>
      <c r="R172" s="80"/>
      <c r="S172" s="61"/>
      <c r="T172" s="8"/>
      <c r="U172" s="21"/>
      <c r="V172" s="40"/>
      <c r="W172" s="89"/>
      <c r="X172" s="73">
        <f t="shared" si="49"/>
        <v>764.6</v>
      </c>
    </row>
    <row r="173" spans="2:24" x14ac:dyDescent="0.25">
      <c r="B173" s="176">
        <v>8</v>
      </c>
      <c r="C173" s="135" t="s">
        <v>120</v>
      </c>
      <c r="D173" s="40"/>
      <c r="E173" s="35"/>
      <c r="F173" s="51"/>
      <c r="G173" s="40"/>
      <c r="H173" s="55"/>
      <c r="I173" s="139">
        <v>1010.7</v>
      </c>
      <c r="J173" s="149">
        <f t="shared" si="53"/>
        <v>0.75650499999999998</v>
      </c>
      <c r="K173" s="62">
        <v>764.6</v>
      </c>
      <c r="L173" s="28"/>
      <c r="M173" s="142">
        <v>1601.2</v>
      </c>
      <c r="N173" s="150"/>
      <c r="O173" s="63"/>
      <c r="P173" s="28"/>
      <c r="Q173" s="75"/>
      <c r="R173" s="81"/>
      <c r="S173" s="63"/>
      <c r="T173" s="28"/>
      <c r="U173" s="84"/>
      <c r="V173" s="40"/>
      <c r="W173" s="89"/>
      <c r="X173" s="73">
        <f t="shared" si="49"/>
        <v>764.6</v>
      </c>
    </row>
    <row r="174" spans="2:24" x14ac:dyDescent="0.25">
      <c r="B174" s="176">
        <v>9</v>
      </c>
      <c r="C174" s="135" t="s">
        <v>121</v>
      </c>
      <c r="D174" s="40"/>
      <c r="E174" s="35"/>
      <c r="F174" s="51"/>
      <c r="G174" s="40"/>
      <c r="H174" s="55"/>
      <c r="I174" s="139">
        <v>1010.7</v>
      </c>
      <c r="J174" s="149">
        <f t="shared" si="53"/>
        <v>0.45829599999999998</v>
      </c>
      <c r="K174" s="62">
        <v>463.2</v>
      </c>
      <c r="L174" s="177"/>
      <c r="M174" s="142">
        <v>1601.2</v>
      </c>
      <c r="N174" s="150"/>
      <c r="O174" s="64"/>
      <c r="P174" s="177"/>
      <c r="Q174" s="178"/>
      <c r="R174" s="80"/>
      <c r="S174" s="64"/>
      <c r="T174" s="28"/>
      <c r="U174" s="84"/>
      <c r="V174" s="40"/>
      <c r="W174" s="89"/>
      <c r="X174" s="73">
        <f t="shared" si="49"/>
        <v>463.2</v>
      </c>
    </row>
    <row r="175" spans="2:24" x14ac:dyDescent="0.25">
      <c r="B175" s="176">
        <v>10</v>
      </c>
      <c r="C175" s="135" t="s">
        <v>122</v>
      </c>
      <c r="D175" s="40"/>
      <c r="E175" s="35"/>
      <c r="F175" s="51"/>
      <c r="G175" s="40"/>
      <c r="H175" s="55"/>
      <c r="I175" s="139">
        <v>1010.7</v>
      </c>
      <c r="J175" s="149">
        <f t="shared" si="53"/>
        <v>0.45829599999999998</v>
      </c>
      <c r="K175" s="62">
        <v>463.2</v>
      </c>
      <c r="L175" s="28"/>
      <c r="M175" s="142">
        <v>1601.2</v>
      </c>
      <c r="N175" s="150"/>
      <c r="O175" s="63"/>
      <c r="P175" s="28"/>
      <c r="Q175" s="75"/>
      <c r="R175" s="81"/>
      <c r="S175" s="63"/>
      <c r="T175" s="28"/>
      <c r="U175" s="84"/>
      <c r="V175" s="40"/>
      <c r="W175" s="89"/>
      <c r="X175" s="73">
        <f t="shared" si="49"/>
        <v>463.2</v>
      </c>
    </row>
    <row r="176" spans="2:24" x14ac:dyDescent="0.25">
      <c r="B176" s="176">
        <v>11</v>
      </c>
      <c r="C176" s="135" t="s">
        <v>123</v>
      </c>
      <c r="D176" s="40"/>
      <c r="E176" s="35"/>
      <c r="F176" s="51"/>
      <c r="G176" s="40"/>
      <c r="H176" s="55"/>
      <c r="I176" s="139">
        <v>1010.7</v>
      </c>
      <c r="J176" s="149">
        <f t="shared" si="53"/>
        <v>0.75650499999999998</v>
      </c>
      <c r="K176" s="62">
        <v>764.6</v>
      </c>
      <c r="L176" s="28"/>
      <c r="M176" s="142">
        <v>1601.2</v>
      </c>
      <c r="N176" s="150"/>
      <c r="O176" s="63"/>
      <c r="P176" s="28"/>
      <c r="Q176" s="75"/>
      <c r="R176" s="81"/>
      <c r="S176" s="63"/>
      <c r="T176" s="28"/>
      <c r="U176" s="84"/>
      <c r="V176" s="40"/>
      <c r="W176" s="89"/>
      <c r="X176" s="73">
        <f t="shared" si="49"/>
        <v>764.6</v>
      </c>
    </row>
    <row r="177" spans="2:24" x14ac:dyDescent="0.25">
      <c r="B177" s="176">
        <v>12</v>
      </c>
      <c r="C177" s="135" t="s">
        <v>124</v>
      </c>
      <c r="D177" s="39"/>
      <c r="E177" s="34"/>
      <c r="F177" s="50"/>
      <c r="G177" s="39"/>
      <c r="H177" s="55"/>
      <c r="I177" s="139">
        <v>1010.7</v>
      </c>
      <c r="J177" s="149">
        <f t="shared" si="53"/>
        <v>0.75650499999999998</v>
      </c>
      <c r="K177" s="62">
        <v>764.6</v>
      </c>
      <c r="L177" s="28"/>
      <c r="M177" s="142">
        <v>1601.2</v>
      </c>
      <c r="N177" s="150"/>
      <c r="O177" s="63"/>
      <c r="P177" s="28"/>
      <c r="Q177" s="75"/>
      <c r="R177" s="81"/>
      <c r="S177" s="63"/>
      <c r="T177" s="28"/>
      <c r="U177" s="84"/>
      <c r="V177" s="40"/>
      <c r="W177" s="89"/>
      <c r="X177" s="73">
        <f t="shared" si="49"/>
        <v>764.6</v>
      </c>
    </row>
    <row r="178" spans="2:24" x14ac:dyDescent="0.25">
      <c r="B178" s="179">
        <v>13</v>
      </c>
      <c r="C178" s="135" t="s">
        <v>125</v>
      </c>
      <c r="D178" s="40"/>
      <c r="E178" s="35"/>
      <c r="F178" s="51"/>
      <c r="G178" s="40"/>
      <c r="H178" s="55"/>
      <c r="I178" s="139">
        <v>1010.7</v>
      </c>
      <c r="J178" s="149">
        <f t="shared" si="53"/>
        <v>0.75650499999999998</v>
      </c>
      <c r="K178" s="62">
        <v>764.6</v>
      </c>
      <c r="L178" s="28"/>
      <c r="M178" s="142">
        <v>1601.2</v>
      </c>
      <c r="N178" s="150"/>
      <c r="O178" s="63"/>
      <c r="P178" s="28"/>
      <c r="Q178" s="75"/>
      <c r="R178" s="81"/>
      <c r="S178" s="63"/>
      <c r="T178" s="28"/>
      <c r="U178" s="84"/>
      <c r="V178" s="40"/>
      <c r="W178" s="89"/>
      <c r="X178" s="73">
        <f t="shared" si="49"/>
        <v>764.6</v>
      </c>
    </row>
    <row r="179" spans="2:24" ht="26.4" x14ac:dyDescent="0.25">
      <c r="B179" s="129">
        <v>14</v>
      </c>
      <c r="C179" s="49" t="s">
        <v>17</v>
      </c>
      <c r="D179" s="41">
        <v>13</v>
      </c>
      <c r="E179" s="36"/>
      <c r="F179" s="52"/>
      <c r="G179" s="58"/>
      <c r="H179" s="55"/>
      <c r="I179" s="139">
        <v>1010.7</v>
      </c>
      <c r="J179" s="149"/>
      <c r="K179" s="63">
        <f>SUM(K180:K192)</f>
        <v>11932.2</v>
      </c>
      <c r="L179" s="29">
        <f t="shared" ref="L179:R179" si="55">SUM(L180:L192)</f>
        <v>0</v>
      </c>
      <c r="M179" s="142">
        <v>1601.2</v>
      </c>
      <c r="N179" s="150">
        <f t="shared" si="44"/>
        <v>0.85263599999999995</v>
      </c>
      <c r="O179" s="63">
        <f t="shared" si="55"/>
        <v>1365.24</v>
      </c>
      <c r="P179" s="29">
        <f t="shared" si="55"/>
        <v>0</v>
      </c>
      <c r="Q179" s="76">
        <f t="shared" si="55"/>
        <v>0</v>
      </c>
      <c r="R179" s="82">
        <f t="shared" si="55"/>
        <v>0</v>
      </c>
      <c r="S179" s="63"/>
      <c r="T179" s="29"/>
      <c r="U179" s="76"/>
      <c r="V179" s="86"/>
      <c r="W179" s="92"/>
      <c r="X179" s="73">
        <f t="shared" si="49"/>
        <v>13297.44</v>
      </c>
    </row>
    <row r="180" spans="2:24" x14ac:dyDescent="0.25">
      <c r="B180" s="180">
        <v>1</v>
      </c>
      <c r="C180" s="181" t="s">
        <v>126</v>
      </c>
      <c r="D180" s="40"/>
      <c r="E180" s="35"/>
      <c r="F180" s="51"/>
      <c r="G180" s="40"/>
      <c r="H180" s="55"/>
      <c r="I180" s="139">
        <v>1010.7</v>
      </c>
      <c r="J180" s="149" t="s">
        <v>144</v>
      </c>
      <c r="K180" s="63"/>
      <c r="L180" s="28"/>
      <c r="M180" s="142">
        <v>1601.2</v>
      </c>
      <c r="N180" s="150">
        <f t="shared" si="44"/>
        <v>0.85263599999999995</v>
      </c>
      <c r="O180" s="63">
        <v>1365.24</v>
      </c>
      <c r="P180" s="28"/>
      <c r="Q180" s="75"/>
      <c r="R180" s="81"/>
      <c r="S180" s="63"/>
      <c r="T180" s="28"/>
      <c r="U180" s="84"/>
      <c r="V180" s="40"/>
      <c r="W180" s="89"/>
      <c r="X180" s="73">
        <f t="shared" si="49"/>
        <v>1365.24</v>
      </c>
    </row>
    <row r="181" spans="2:24" x14ac:dyDescent="0.25">
      <c r="B181" s="180">
        <v>2</v>
      </c>
      <c r="C181" s="181" t="s">
        <v>127</v>
      </c>
      <c r="D181" s="40"/>
      <c r="E181" s="35"/>
      <c r="F181" s="51"/>
      <c r="G181" s="40"/>
      <c r="H181" s="55"/>
      <c r="I181" s="139">
        <v>1010.7</v>
      </c>
      <c r="J181" s="149">
        <f t="shared" si="53"/>
        <v>0.75650499999999998</v>
      </c>
      <c r="K181" s="63">
        <v>764.6</v>
      </c>
      <c r="L181" s="28"/>
      <c r="M181" s="142">
        <v>1601.2</v>
      </c>
      <c r="N181" s="150"/>
      <c r="O181" s="63"/>
      <c r="P181" s="28"/>
      <c r="Q181" s="75"/>
      <c r="R181" s="81"/>
      <c r="S181" s="63"/>
      <c r="T181" s="28"/>
      <c r="U181" s="84"/>
      <c r="V181" s="40"/>
      <c r="W181" s="89"/>
      <c r="X181" s="73">
        <f t="shared" si="49"/>
        <v>764.6</v>
      </c>
    </row>
    <row r="182" spans="2:24" x14ac:dyDescent="0.25">
      <c r="B182" s="180">
        <v>3</v>
      </c>
      <c r="C182" s="181" t="s">
        <v>128</v>
      </c>
      <c r="D182" s="40"/>
      <c r="E182" s="35"/>
      <c r="F182" s="51"/>
      <c r="G182" s="40"/>
      <c r="H182" s="55"/>
      <c r="I182" s="139">
        <v>1010.7</v>
      </c>
      <c r="J182" s="149">
        <f t="shared" si="53"/>
        <v>0.45829599999999998</v>
      </c>
      <c r="K182" s="63">
        <v>463.2</v>
      </c>
      <c r="L182" s="28"/>
      <c r="M182" s="142">
        <v>1601.2</v>
      </c>
      <c r="N182" s="150"/>
      <c r="O182" s="63"/>
      <c r="P182" s="28"/>
      <c r="Q182" s="75"/>
      <c r="R182" s="81"/>
      <c r="S182" s="63"/>
      <c r="T182" s="28"/>
      <c r="U182" s="84"/>
      <c r="V182" s="40"/>
      <c r="W182" s="89"/>
      <c r="X182" s="73">
        <f t="shared" si="49"/>
        <v>463.2</v>
      </c>
    </row>
    <row r="183" spans="2:24" x14ac:dyDescent="0.25">
      <c r="B183" s="180">
        <v>4</v>
      </c>
      <c r="C183" s="181" t="s">
        <v>129</v>
      </c>
      <c r="D183" s="40"/>
      <c r="E183" s="35"/>
      <c r="F183" s="51"/>
      <c r="G183" s="40"/>
      <c r="H183" s="55"/>
      <c r="I183" s="139">
        <v>1010.7</v>
      </c>
      <c r="J183" s="149">
        <f t="shared" si="53"/>
        <v>1.5130110000000001</v>
      </c>
      <c r="K183" s="63">
        <v>1529.2</v>
      </c>
      <c r="L183" s="28"/>
      <c r="M183" s="142">
        <v>1601.2</v>
      </c>
      <c r="N183" s="150"/>
      <c r="O183" s="63"/>
      <c r="P183" s="28"/>
      <c r="Q183" s="75"/>
      <c r="R183" s="81"/>
      <c r="S183" s="63"/>
      <c r="T183" s="28"/>
      <c r="U183" s="84"/>
      <c r="V183" s="40"/>
      <c r="W183" s="89"/>
      <c r="X183" s="73">
        <f t="shared" si="49"/>
        <v>1529.2</v>
      </c>
    </row>
    <row r="184" spans="2:24" x14ac:dyDescent="0.25">
      <c r="B184" s="180">
        <v>5</v>
      </c>
      <c r="C184" s="181" t="s">
        <v>130</v>
      </c>
      <c r="D184" s="40"/>
      <c r="E184" s="35"/>
      <c r="F184" s="51"/>
      <c r="G184" s="40"/>
      <c r="H184" s="55"/>
      <c r="I184" s="139">
        <v>1010.7</v>
      </c>
      <c r="J184" s="149">
        <f t="shared" si="53"/>
        <v>0.75650499999999998</v>
      </c>
      <c r="K184" s="63">
        <v>764.6</v>
      </c>
      <c r="L184" s="28"/>
      <c r="M184" s="142">
        <v>1601.2</v>
      </c>
      <c r="N184" s="150"/>
      <c r="O184" s="63"/>
      <c r="P184" s="28"/>
      <c r="Q184" s="75"/>
      <c r="R184" s="81"/>
      <c r="S184" s="63"/>
      <c r="T184" s="28"/>
      <c r="U184" s="84"/>
      <c r="V184" s="40"/>
      <c r="W184" s="89"/>
      <c r="X184" s="73">
        <f t="shared" si="49"/>
        <v>764.6</v>
      </c>
    </row>
    <row r="185" spans="2:24" x14ac:dyDescent="0.25">
      <c r="B185" s="180">
        <v>6</v>
      </c>
      <c r="C185" s="181" t="s">
        <v>131</v>
      </c>
      <c r="D185" s="40"/>
      <c r="E185" s="35"/>
      <c r="F185" s="51"/>
      <c r="G185" s="40"/>
      <c r="H185" s="55"/>
      <c r="I185" s="139">
        <v>1010.7</v>
      </c>
      <c r="J185" s="149">
        <f t="shared" si="53"/>
        <v>0.75650499999999998</v>
      </c>
      <c r="K185" s="63">
        <v>764.6</v>
      </c>
      <c r="L185" s="28"/>
      <c r="M185" s="142">
        <v>1601.2</v>
      </c>
      <c r="N185" s="150"/>
      <c r="O185" s="63"/>
      <c r="P185" s="28"/>
      <c r="Q185" s="75"/>
      <c r="R185" s="81"/>
      <c r="S185" s="63"/>
      <c r="T185" s="28"/>
      <c r="U185" s="84"/>
      <c r="V185" s="40"/>
      <c r="W185" s="89"/>
      <c r="X185" s="73">
        <f t="shared" si="49"/>
        <v>764.6</v>
      </c>
    </row>
    <row r="186" spans="2:24" x14ac:dyDescent="0.25">
      <c r="B186" s="180">
        <v>7</v>
      </c>
      <c r="C186" s="181" t="s">
        <v>132</v>
      </c>
      <c r="D186" s="40"/>
      <c r="E186" s="35"/>
      <c r="F186" s="51"/>
      <c r="G186" s="40"/>
      <c r="H186" s="55"/>
      <c r="I186" s="139">
        <v>1010.7</v>
      </c>
      <c r="J186" s="149">
        <f t="shared" si="53"/>
        <v>1.5130110000000001</v>
      </c>
      <c r="K186" s="63">
        <v>1529.2</v>
      </c>
      <c r="L186" s="28"/>
      <c r="M186" s="142">
        <v>1601.2</v>
      </c>
      <c r="N186" s="150"/>
      <c r="O186" s="63"/>
      <c r="P186" s="28"/>
      <c r="Q186" s="75"/>
      <c r="R186" s="81"/>
      <c r="S186" s="63"/>
      <c r="T186" s="28"/>
      <c r="U186" s="84"/>
      <c r="V186" s="40"/>
      <c r="W186" s="89"/>
      <c r="X186" s="73">
        <f t="shared" si="49"/>
        <v>1529.2</v>
      </c>
    </row>
    <row r="187" spans="2:24" x14ac:dyDescent="0.25">
      <c r="B187" s="180">
        <v>8</v>
      </c>
      <c r="C187" s="181" t="s">
        <v>133</v>
      </c>
      <c r="D187" s="40"/>
      <c r="E187" s="35"/>
      <c r="F187" s="51"/>
      <c r="G187" s="40"/>
      <c r="H187" s="55"/>
      <c r="I187" s="139">
        <v>1010.7</v>
      </c>
      <c r="J187" s="149">
        <f t="shared" si="53"/>
        <v>0.75650499999999998</v>
      </c>
      <c r="K187" s="63">
        <v>764.6</v>
      </c>
      <c r="L187" s="28"/>
      <c r="M187" s="142">
        <v>1601.2</v>
      </c>
      <c r="N187" s="150"/>
      <c r="O187" s="63"/>
      <c r="P187" s="28"/>
      <c r="Q187" s="75"/>
      <c r="R187" s="81"/>
      <c r="S187" s="63"/>
      <c r="T187" s="28"/>
      <c r="U187" s="84"/>
      <c r="V187" s="40"/>
      <c r="W187" s="89"/>
      <c r="X187" s="73">
        <f t="shared" si="49"/>
        <v>764.6</v>
      </c>
    </row>
    <row r="188" spans="2:24" x14ac:dyDescent="0.25">
      <c r="B188" s="180">
        <v>9</v>
      </c>
      <c r="C188" s="181" t="s">
        <v>135</v>
      </c>
      <c r="D188" s="40"/>
      <c r="E188" s="35"/>
      <c r="F188" s="51"/>
      <c r="G188" s="40"/>
      <c r="H188" s="55"/>
      <c r="I188" s="139">
        <v>1010.7</v>
      </c>
      <c r="J188" s="149">
        <f t="shared" si="53"/>
        <v>1.5130110000000001</v>
      </c>
      <c r="K188" s="63">
        <v>1529.2</v>
      </c>
      <c r="L188" s="28"/>
      <c r="M188" s="142">
        <v>1601.2</v>
      </c>
      <c r="N188" s="150"/>
      <c r="O188" s="63"/>
      <c r="P188" s="28"/>
      <c r="Q188" s="75"/>
      <c r="R188" s="81"/>
      <c r="S188" s="63"/>
      <c r="T188" s="28"/>
      <c r="U188" s="84"/>
      <c r="V188" s="40"/>
      <c r="W188" s="89"/>
      <c r="X188" s="73">
        <f t="shared" si="49"/>
        <v>1529.2</v>
      </c>
    </row>
    <row r="189" spans="2:24" x14ac:dyDescent="0.25">
      <c r="B189" s="180">
        <v>10</v>
      </c>
      <c r="C189" s="181" t="s">
        <v>136</v>
      </c>
      <c r="D189" s="40"/>
      <c r="E189" s="35"/>
      <c r="F189" s="51"/>
      <c r="G189" s="40"/>
      <c r="H189" s="55"/>
      <c r="I189" s="139">
        <v>1010.7</v>
      </c>
      <c r="J189" s="149">
        <f t="shared" si="53"/>
        <v>1.5130110000000001</v>
      </c>
      <c r="K189" s="63">
        <v>1529.2</v>
      </c>
      <c r="L189" s="28"/>
      <c r="M189" s="142">
        <v>1601.2</v>
      </c>
      <c r="N189" s="150"/>
      <c r="O189" s="63"/>
      <c r="P189" s="28"/>
      <c r="Q189" s="75"/>
      <c r="R189" s="81"/>
      <c r="S189" s="63"/>
      <c r="T189" s="28"/>
      <c r="U189" s="84"/>
      <c r="V189" s="40"/>
      <c r="W189" s="89"/>
      <c r="X189" s="73">
        <f t="shared" si="49"/>
        <v>1529.2</v>
      </c>
    </row>
    <row r="190" spans="2:24" x14ac:dyDescent="0.25">
      <c r="B190" s="180">
        <v>11</v>
      </c>
      <c r="C190" s="181" t="s">
        <v>88</v>
      </c>
      <c r="D190" s="40"/>
      <c r="E190" s="35"/>
      <c r="F190" s="51"/>
      <c r="G190" s="40"/>
      <c r="H190" s="55"/>
      <c r="I190" s="139">
        <v>1010.7</v>
      </c>
      <c r="J190" s="149">
        <f t="shared" si="53"/>
        <v>0.75650499999999998</v>
      </c>
      <c r="K190" s="63">
        <v>764.6</v>
      </c>
      <c r="L190" s="28"/>
      <c r="M190" s="142">
        <v>1601.2</v>
      </c>
      <c r="N190" s="150"/>
      <c r="O190" s="63"/>
      <c r="P190" s="28"/>
      <c r="Q190" s="75"/>
      <c r="R190" s="81"/>
      <c r="S190" s="63"/>
      <c r="T190" s="28"/>
      <c r="U190" s="84"/>
      <c r="V190" s="40"/>
      <c r="W190" s="89"/>
      <c r="X190" s="73">
        <f t="shared" si="49"/>
        <v>764.6</v>
      </c>
    </row>
    <row r="191" spans="2:24" x14ac:dyDescent="0.25">
      <c r="B191" s="180">
        <v>12</v>
      </c>
      <c r="C191" s="181" t="s">
        <v>137</v>
      </c>
      <c r="D191" s="40"/>
      <c r="E191" s="35"/>
      <c r="F191" s="51"/>
      <c r="G191" s="40"/>
      <c r="H191" s="55"/>
      <c r="I191" s="139">
        <v>1010.7</v>
      </c>
      <c r="J191" s="149">
        <f t="shared" si="53"/>
        <v>0.75650499999999998</v>
      </c>
      <c r="K191" s="63">
        <v>764.6</v>
      </c>
      <c r="L191" s="28"/>
      <c r="M191" s="142">
        <v>1601.2</v>
      </c>
      <c r="N191" s="150"/>
      <c r="O191" s="63"/>
      <c r="P191" s="28"/>
      <c r="Q191" s="75"/>
      <c r="R191" s="81"/>
      <c r="S191" s="63"/>
      <c r="T191" s="28"/>
      <c r="U191" s="84"/>
      <c r="V191" s="40"/>
      <c r="W191" s="89"/>
      <c r="X191" s="73">
        <f t="shared" si="49"/>
        <v>764.6</v>
      </c>
    </row>
    <row r="192" spans="2:24" x14ac:dyDescent="0.25">
      <c r="B192" s="180">
        <v>13</v>
      </c>
      <c r="C192" s="181" t="s">
        <v>138</v>
      </c>
      <c r="D192" s="40"/>
      <c r="E192" s="35"/>
      <c r="F192" s="51"/>
      <c r="G192" s="40"/>
      <c r="H192" s="55"/>
      <c r="I192" s="139">
        <v>1010.7</v>
      </c>
      <c r="J192" s="149">
        <f t="shared" si="53"/>
        <v>0.75650499999999998</v>
      </c>
      <c r="K192" s="63">
        <v>764.6</v>
      </c>
      <c r="L192" s="28"/>
      <c r="M192" s="142">
        <v>1601.2</v>
      </c>
      <c r="N192" s="150"/>
      <c r="O192" s="63"/>
      <c r="P192" s="28"/>
      <c r="Q192" s="75"/>
      <c r="R192" s="81"/>
      <c r="S192" s="63"/>
      <c r="T192" s="28"/>
      <c r="U192" s="84"/>
      <c r="V192" s="40"/>
      <c r="W192" s="89"/>
      <c r="X192" s="73">
        <f t="shared" si="49"/>
        <v>764.6</v>
      </c>
    </row>
    <row r="193" spans="2:24" ht="26.4" x14ac:dyDescent="0.25">
      <c r="B193" s="129">
        <v>15</v>
      </c>
      <c r="C193" s="128" t="s">
        <v>18</v>
      </c>
      <c r="D193" s="41">
        <v>14</v>
      </c>
      <c r="E193" s="36"/>
      <c r="F193" s="50"/>
      <c r="G193" s="39"/>
      <c r="H193" s="55"/>
      <c r="I193" s="139">
        <v>1010.7</v>
      </c>
      <c r="J193" s="149"/>
      <c r="K193" s="64">
        <f>SUM(K194:K207)</f>
        <v>9035.6000000000022</v>
      </c>
      <c r="L193" s="30">
        <f t="shared" ref="L193:R193" si="56">SUM(L194:L207)</f>
        <v>0</v>
      </c>
      <c r="M193" s="142">
        <v>1601.2</v>
      </c>
      <c r="N193" s="150"/>
      <c r="O193" s="64">
        <f t="shared" si="56"/>
        <v>682.62</v>
      </c>
      <c r="P193" s="30">
        <f t="shared" si="56"/>
        <v>0</v>
      </c>
      <c r="Q193" s="77">
        <f t="shared" si="56"/>
        <v>0</v>
      </c>
      <c r="R193" s="83">
        <f t="shared" si="56"/>
        <v>0</v>
      </c>
      <c r="S193" s="64"/>
      <c r="T193" s="30"/>
      <c r="U193" s="77"/>
      <c r="V193" s="87"/>
      <c r="W193" s="93"/>
      <c r="X193" s="73">
        <f t="shared" si="49"/>
        <v>9718.220000000003</v>
      </c>
    </row>
    <row r="194" spans="2:24" x14ac:dyDescent="0.25">
      <c r="B194" s="180">
        <v>1</v>
      </c>
      <c r="C194" s="181" t="s">
        <v>199</v>
      </c>
      <c r="D194" s="40"/>
      <c r="E194" s="35"/>
      <c r="F194" s="51"/>
      <c r="G194" s="40"/>
      <c r="H194" s="55"/>
      <c r="I194" s="139">
        <v>1010.7</v>
      </c>
      <c r="J194" s="149">
        <f t="shared" si="53"/>
        <v>0.75650499999999998</v>
      </c>
      <c r="K194" s="63">
        <v>764.6</v>
      </c>
      <c r="L194" s="28"/>
      <c r="M194" s="142">
        <v>1601.2</v>
      </c>
      <c r="N194" s="150"/>
      <c r="O194" s="63"/>
      <c r="P194" s="28"/>
      <c r="Q194" s="75"/>
      <c r="R194" s="81"/>
      <c r="S194" s="63"/>
      <c r="T194" s="28"/>
      <c r="U194" s="84"/>
      <c r="V194" s="40"/>
      <c r="W194" s="89"/>
      <c r="X194" s="73">
        <f t="shared" si="49"/>
        <v>764.6</v>
      </c>
    </row>
    <row r="195" spans="2:24" x14ac:dyDescent="0.25">
      <c r="B195" s="180">
        <v>2</v>
      </c>
      <c r="C195" s="181" t="s">
        <v>139</v>
      </c>
      <c r="D195" s="40"/>
      <c r="E195" s="35"/>
      <c r="F195" s="51"/>
      <c r="G195" s="40"/>
      <c r="H195" s="55"/>
      <c r="I195" s="139">
        <v>1010.7</v>
      </c>
      <c r="J195" s="149">
        <f t="shared" si="53"/>
        <v>0.75650499999999998</v>
      </c>
      <c r="K195" s="63">
        <v>764.6</v>
      </c>
      <c r="L195" s="28"/>
      <c r="M195" s="142">
        <v>1601.2</v>
      </c>
      <c r="N195" s="150"/>
      <c r="O195" s="63"/>
      <c r="P195" s="28"/>
      <c r="Q195" s="75"/>
      <c r="R195" s="81"/>
      <c r="S195" s="63"/>
      <c r="T195" s="28"/>
      <c r="U195" s="84"/>
      <c r="V195" s="40"/>
      <c r="W195" s="89"/>
      <c r="X195" s="73">
        <f t="shared" si="49"/>
        <v>764.6</v>
      </c>
    </row>
    <row r="196" spans="2:24" x14ac:dyDescent="0.25">
      <c r="B196" s="180">
        <v>3</v>
      </c>
      <c r="C196" s="181" t="s">
        <v>140</v>
      </c>
      <c r="D196" s="40"/>
      <c r="E196" s="35"/>
      <c r="F196" s="51"/>
      <c r="G196" s="40"/>
      <c r="H196" s="55"/>
      <c r="I196" s="139">
        <v>1010.7</v>
      </c>
      <c r="J196" s="149">
        <f t="shared" si="53"/>
        <v>0.75650499999999998</v>
      </c>
      <c r="K196" s="63">
        <v>764.6</v>
      </c>
      <c r="L196" s="28"/>
      <c r="M196" s="142">
        <v>1601.2</v>
      </c>
      <c r="N196" s="150"/>
      <c r="O196" s="63"/>
      <c r="P196" s="28"/>
      <c r="Q196" s="75"/>
      <c r="R196" s="81"/>
      <c r="S196" s="63"/>
      <c r="T196" s="28"/>
      <c r="U196" s="84"/>
      <c r="V196" s="40"/>
      <c r="W196" s="89"/>
      <c r="X196" s="73">
        <f t="shared" si="49"/>
        <v>764.6</v>
      </c>
    </row>
    <row r="197" spans="2:24" x14ac:dyDescent="0.25">
      <c r="B197" s="180">
        <v>4</v>
      </c>
      <c r="C197" s="181" t="s">
        <v>200</v>
      </c>
      <c r="D197" s="40"/>
      <c r="E197" s="35"/>
      <c r="F197" s="51"/>
      <c r="G197" s="40"/>
      <c r="H197" s="55"/>
      <c r="I197" s="139">
        <v>1010.7</v>
      </c>
      <c r="J197" s="149">
        <f t="shared" si="53"/>
        <v>0.75650499999999998</v>
      </c>
      <c r="K197" s="63">
        <v>764.6</v>
      </c>
      <c r="L197" s="28"/>
      <c r="M197" s="142">
        <v>1601.2</v>
      </c>
      <c r="N197" s="150"/>
      <c r="O197" s="63"/>
      <c r="P197" s="28"/>
      <c r="Q197" s="75"/>
      <c r="R197" s="81"/>
      <c r="S197" s="63"/>
      <c r="T197" s="28"/>
      <c r="U197" s="84"/>
      <c r="V197" s="40"/>
      <c r="W197" s="89"/>
      <c r="X197" s="73">
        <f t="shared" si="49"/>
        <v>764.6</v>
      </c>
    </row>
    <row r="198" spans="2:24" x14ac:dyDescent="0.25">
      <c r="B198" s="180">
        <v>5</v>
      </c>
      <c r="C198" s="181" t="s">
        <v>141</v>
      </c>
      <c r="D198" s="40"/>
      <c r="E198" s="35"/>
      <c r="F198" s="51"/>
      <c r="G198" s="40"/>
      <c r="H198" s="55"/>
      <c r="I198" s="139">
        <v>1010.7</v>
      </c>
      <c r="J198" s="149">
        <f t="shared" si="53"/>
        <v>0.75650499999999998</v>
      </c>
      <c r="K198" s="63">
        <v>764.6</v>
      </c>
      <c r="L198" s="28"/>
      <c r="M198" s="142">
        <v>1601.2</v>
      </c>
      <c r="N198" s="150"/>
      <c r="O198" s="63"/>
      <c r="P198" s="28"/>
      <c r="Q198" s="75"/>
      <c r="R198" s="81"/>
      <c r="S198" s="63"/>
      <c r="T198" s="28"/>
      <c r="U198" s="84"/>
      <c r="V198" s="40"/>
      <c r="W198" s="89"/>
      <c r="X198" s="73">
        <f t="shared" si="49"/>
        <v>764.6</v>
      </c>
    </row>
    <row r="199" spans="2:24" x14ac:dyDescent="0.25">
      <c r="B199" s="180">
        <v>6</v>
      </c>
      <c r="C199" s="181" t="s">
        <v>142</v>
      </c>
      <c r="D199" s="40"/>
      <c r="E199" s="35"/>
      <c r="F199" s="51"/>
      <c r="G199" s="40"/>
      <c r="H199" s="55"/>
      <c r="I199" s="139"/>
      <c r="J199" s="149"/>
      <c r="K199" s="63"/>
      <c r="L199" s="28"/>
      <c r="M199" s="142">
        <v>1601.2</v>
      </c>
      <c r="N199" s="150">
        <f t="shared" ref="N199" si="57">ROUND(O199/M199,6)</f>
        <v>0.42631799999999997</v>
      </c>
      <c r="O199" s="63">
        <v>682.62</v>
      </c>
      <c r="P199" s="28"/>
      <c r="Q199" s="75"/>
      <c r="R199" s="81"/>
      <c r="S199" s="63"/>
      <c r="T199" s="28"/>
      <c r="U199" s="84"/>
      <c r="V199" s="40"/>
      <c r="W199" s="89"/>
      <c r="X199" s="73">
        <f t="shared" si="49"/>
        <v>682.62</v>
      </c>
    </row>
    <row r="200" spans="2:24" x14ac:dyDescent="0.25">
      <c r="B200" s="180">
        <v>7</v>
      </c>
      <c r="C200" s="181" t="s">
        <v>201</v>
      </c>
      <c r="D200" s="40"/>
      <c r="E200" s="35"/>
      <c r="F200" s="51"/>
      <c r="G200" s="40"/>
      <c r="H200" s="55"/>
      <c r="I200" s="139">
        <v>1010.7</v>
      </c>
      <c r="J200" s="149">
        <f t="shared" si="53"/>
        <v>0.75650499999999998</v>
      </c>
      <c r="K200" s="63">
        <v>764.6</v>
      </c>
      <c r="L200" s="28"/>
      <c r="M200" s="68"/>
      <c r="N200" s="74"/>
      <c r="O200" s="63"/>
      <c r="P200" s="28"/>
      <c r="Q200" s="75"/>
      <c r="R200" s="81"/>
      <c r="S200" s="63"/>
      <c r="T200" s="28"/>
      <c r="U200" s="84"/>
      <c r="V200" s="40"/>
      <c r="W200" s="89"/>
      <c r="X200" s="73">
        <f t="shared" si="49"/>
        <v>764.6</v>
      </c>
    </row>
    <row r="201" spans="2:24" x14ac:dyDescent="0.25">
      <c r="B201" s="180">
        <v>8</v>
      </c>
      <c r="C201" s="181" t="s">
        <v>202</v>
      </c>
      <c r="D201" s="40"/>
      <c r="E201" s="35"/>
      <c r="F201" s="51"/>
      <c r="G201" s="40"/>
      <c r="H201" s="55"/>
      <c r="I201" s="139">
        <v>1010.7</v>
      </c>
      <c r="J201" s="149">
        <f t="shared" si="53"/>
        <v>0.75650499999999998</v>
      </c>
      <c r="K201" s="63">
        <v>764.6</v>
      </c>
      <c r="L201" s="28"/>
      <c r="M201" s="68"/>
      <c r="N201" s="74"/>
      <c r="O201" s="63"/>
      <c r="P201" s="28"/>
      <c r="Q201" s="75"/>
      <c r="R201" s="81"/>
      <c r="S201" s="63"/>
      <c r="T201" s="28"/>
      <c r="U201" s="84"/>
      <c r="V201" s="40"/>
      <c r="W201" s="89"/>
      <c r="X201" s="73">
        <f t="shared" si="49"/>
        <v>764.6</v>
      </c>
    </row>
    <row r="202" spans="2:24" x14ac:dyDescent="0.25">
      <c r="B202" s="180">
        <v>9</v>
      </c>
      <c r="C202" s="181" t="s">
        <v>203</v>
      </c>
      <c r="D202" s="40"/>
      <c r="E202" s="35"/>
      <c r="F202" s="51"/>
      <c r="G202" s="40"/>
      <c r="H202" s="55"/>
      <c r="I202" s="139">
        <v>1010.7</v>
      </c>
      <c r="J202" s="149">
        <f t="shared" si="53"/>
        <v>0.45829599999999998</v>
      </c>
      <c r="K202" s="63">
        <v>463.2</v>
      </c>
      <c r="L202" s="28"/>
      <c r="M202" s="68"/>
      <c r="N202" s="74"/>
      <c r="O202" s="63"/>
      <c r="P202" s="28"/>
      <c r="Q202" s="75"/>
      <c r="R202" s="81"/>
      <c r="S202" s="63"/>
      <c r="T202" s="28"/>
      <c r="U202" s="84"/>
      <c r="V202" s="40"/>
      <c r="W202" s="89"/>
      <c r="X202" s="73">
        <f t="shared" si="49"/>
        <v>463.2</v>
      </c>
    </row>
    <row r="203" spans="2:24" x14ac:dyDescent="0.25">
      <c r="B203" s="180">
        <v>10</v>
      </c>
      <c r="C203" s="181" t="s">
        <v>204</v>
      </c>
      <c r="D203" s="40"/>
      <c r="E203" s="35"/>
      <c r="F203" s="51"/>
      <c r="G203" s="40"/>
      <c r="H203" s="55"/>
      <c r="I203" s="139">
        <v>1010.7</v>
      </c>
      <c r="J203" s="149">
        <f t="shared" si="53"/>
        <v>0.75650499999999998</v>
      </c>
      <c r="K203" s="63">
        <v>764.6</v>
      </c>
      <c r="L203" s="28"/>
      <c r="M203" s="68"/>
      <c r="N203" s="74"/>
      <c r="O203" s="63"/>
      <c r="P203" s="28"/>
      <c r="Q203" s="75"/>
      <c r="R203" s="81"/>
      <c r="S203" s="63"/>
      <c r="T203" s="28"/>
      <c r="U203" s="84"/>
      <c r="V203" s="40"/>
      <c r="W203" s="89"/>
      <c r="X203" s="73">
        <f t="shared" si="49"/>
        <v>764.6</v>
      </c>
    </row>
    <row r="204" spans="2:24" x14ac:dyDescent="0.25">
      <c r="B204" s="180">
        <v>11</v>
      </c>
      <c r="C204" s="181" t="s">
        <v>205</v>
      </c>
      <c r="D204" s="40"/>
      <c r="E204" s="35"/>
      <c r="F204" s="51"/>
      <c r="G204" s="40"/>
      <c r="H204" s="55"/>
      <c r="I204" s="139">
        <v>1010.7</v>
      </c>
      <c r="J204" s="149">
        <f t="shared" si="53"/>
        <v>0.75650499999999998</v>
      </c>
      <c r="K204" s="63">
        <v>764.6</v>
      </c>
      <c r="L204" s="28"/>
      <c r="M204" s="68"/>
      <c r="N204" s="74"/>
      <c r="O204" s="63"/>
      <c r="P204" s="28"/>
      <c r="Q204" s="75"/>
      <c r="R204" s="81"/>
      <c r="S204" s="63"/>
      <c r="T204" s="28"/>
      <c r="U204" s="84"/>
      <c r="V204" s="40"/>
      <c r="W204" s="89"/>
      <c r="X204" s="73">
        <f t="shared" si="49"/>
        <v>764.6</v>
      </c>
    </row>
    <row r="205" spans="2:24" x14ac:dyDescent="0.25">
      <c r="B205" s="180">
        <v>12</v>
      </c>
      <c r="C205" s="181" t="s">
        <v>206</v>
      </c>
      <c r="D205" s="40"/>
      <c r="E205" s="35"/>
      <c r="F205" s="51"/>
      <c r="G205" s="40"/>
      <c r="H205" s="55"/>
      <c r="I205" s="139">
        <v>1010.7</v>
      </c>
      <c r="J205" s="149">
        <f t="shared" si="53"/>
        <v>0.45829599999999998</v>
      </c>
      <c r="K205" s="63">
        <v>463.2</v>
      </c>
      <c r="L205" s="28"/>
      <c r="M205" s="68"/>
      <c r="N205" s="74"/>
      <c r="O205" s="63"/>
      <c r="P205" s="28"/>
      <c r="Q205" s="75"/>
      <c r="R205" s="81"/>
      <c r="S205" s="63"/>
      <c r="T205" s="28"/>
      <c r="U205" s="84"/>
      <c r="V205" s="40"/>
      <c r="W205" s="89"/>
      <c r="X205" s="73">
        <f t="shared" si="49"/>
        <v>463.2</v>
      </c>
    </row>
    <row r="206" spans="2:24" x14ac:dyDescent="0.25">
      <c r="B206" s="180">
        <v>13</v>
      </c>
      <c r="C206" s="181" t="s">
        <v>135</v>
      </c>
      <c r="D206" s="40"/>
      <c r="E206" s="35"/>
      <c r="F206" s="51"/>
      <c r="G206" s="40"/>
      <c r="H206" s="55"/>
      <c r="I206" s="139">
        <v>1010.7</v>
      </c>
      <c r="J206" s="149">
        <f t="shared" si="53"/>
        <v>0.75650499999999998</v>
      </c>
      <c r="K206" s="63">
        <v>764.6</v>
      </c>
      <c r="L206" s="28"/>
      <c r="M206" s="68"/>
      <c r="N206" s="74"/>
      <c r="O206" s="63"/>
      <c r="P206" s="28"/>
      <c r="Q206" s="75"/>
      <c r="R206" s="81"/>
      <c r="S206" s="63"/>
      <c r="T206" s="28"/>
      <c r="U206" s="84"/>
      <c r="V206" s="40"/>
      <c r="W206" s="89"/>
      <c r="X206" s="73">
        <f t="shared" si="49"/>
        <v>764.6</v>
      </c>
    </row>
    <row r="207" spans="2:24" x14ac:dyDescent="0.25">
      <c r="B207" s="180">
        <v>14</v>
      </c>
      <c r="C207" s="181" t="s">
        <v>207</v>
      </c>
      <c r="D207" s="40"/>
      <c r="E207" s="35"/>
      <c r="F207" s="51"/>
      <c r="G207" s="40"/>
      <c r="H207" s="55"/>
      <c r="I207" s="139">
        <v>1010.7</v>
      </c>
      <c r="J207" s="149">
        <f t="shared" si="53"/>
        <v>0.45829599999999998</v>
      </c>
      <c r="K207" s="63">
        <v>463.2</v>
      </c>
      <c r="L207" s="28"/>
      <c r="M207" s="68"/>
      <c r="N207" s="74"/>
      <c r="O207" s="63"/>
      <c r="P207" s="28"/>
      <c r="Q207" s="75"/>
      <c r="R207" s="81"/>
      <c r="S207" s="63"/>
      <c r="T207" s="28"/>
      <c r="U207" s="84"/>
      <c r="V207" s="40"/>
      <c r="W207" s="89"/>
      <c r="X207" s="73">
        <f t="shared" si="49"/>
        <v>463.2</v>
      </c>
    </row>
    <row r="208" spans="2:24" ht="15" thickBot="1" x14ac:dyDescent="0.35">
      <c r="B208" s="130"/>
      <c r="C208" s="182"/>
      <c r="D208" s="106"/>
      <c r="E208" s="107"/>
      <c r="F208" s="108"/>
      <c r="G208" s="106"/>
      <c r="H208" s="109"/>
      <c r="I208" s="110"/>
      <c r="J208" s="111"/>
      <c r="K208" s="112"/>
      <c r="L208" s="113"/>
      <c r="M208" s="114"/>
      <c r="N208" s="115"/>
      <c r="O208" s="112"/>
      <c r="P208" s="113"/>
      <c r="Q208" s="116"/>
      <c r="R208" s="117"/>
      <c r="S208" s="112"/>
      <c r="T208" s="113"/>
      <c r="U208" s="118"/>
      <c r="V208" s="106"/>
      <c r="W208" s="119"/>
      <c r="X208" s="106"/>
    </row>
    <row r="209" spans="2:24" ht="15" thickBot="1" x14ac:dyDescent="0.35">
      <c r="B209" s="131"/>
      <c r="C209" s="22" t="s">
        <v>19</v>
      </c>
      <c r="D209" s="120">
        <f t="shared" ref="D209:W209" si="58">D16+D18+D21+D40+D55+D77+D86+D102+D113+D128+D138+D154+D165+D179+D193</f>
        <v>177</v>
      </c>
      <c r="E209" s="121"/>
      <c r="F209" s="122">
        <f t="shared" si="58"/>
        <v>0</v>
      </c>
      <c r="G209" s="123">
        <f t="shared" si="58"/>
        <v>129.6</v>
      </c>
      <c r="H209" s="124">
        <f t="shared" si="58"/>
        <v>17183</v>
      </c>
      <c r="I209" s="122" t="e">
        <f t="shared" si="58"/>
        <v>#VALUE!</v>
      </c>
      <c r="J209" s="123"/>
      <c r="K209" s="124">
        <f t="shared" si="58"/>
        <v>103338.08000000003</v>
      </c>
      <c r="L209" s="125">
        <f t="shared" si="58"/>
        <v>56966</v>
      </c>
      <c r="M209" s="122"/>
      <c r="N209" s="123"/>
      <c r="O209" s="124">
        <f t="shared" si="58"/>
        <v>24104.820000000003</v>
      </c>
      <c r="P209" s="125">
        <f t="shared" si="58"/>
        <v>3006</v>
      </c>
      <c r="Q209" s="122">
        <f t="shared" si="58"/>
        <v>19778</v>
      </c>
      <c r="R209" s="126"/>
      <c r="S209" s="124">
        <f t="shared" si="58"/>
        <v>3187.08</v>
      </c>
      <c r="T209" s="125">
        <f t="shared" si="58"/>
        <v>52274</v>
      </c>
      <c r="U209" s="122"/>
      <c r="V209" s="123"/>
      <c r="W209" s="127">
        <f t="shared" si="58"/>
        <v>2881.74</v>
      </c>
      <c r="X209" s="123">
        <f>X16+X18+X21+X40+X55+X77+X86+X102+X113+X128+X138+X154+X165+X179+X193</f>
        <v>133641.32000000004</v>
      </c>
    </row>
  </sheetData>
  <mergeCells count="19">
    <mergeCell ref="M13:O13"/>
    <mergeCell ref="R13:S13"/>
    <mergeCell ref="V13:W13"/>
    <mergeCell ref="V7:X7"/>
    <mergeCell ref="S8:T8"/>
    <mergeCell ref="B9:X9"/>
    <mergeCell ref="B10:B14"/>
    <mergeCell ref="C10:C14"/>
    <mergeCell ref="D10:D14"/>
    <mergeCell ref="F10:W10"/>
    <mergeCell ref="X10:X14"/>
    <mergeCell ref="F11:G11"/>
    <mergeCell ref="H11:K11"/>
    <mergeCell ref="L11:O11"/>
    <mergeCell ref="P11:S11"/>
    <mergeCell ref="V11:W11"/>
    <mergeCell ref="F12:W12"/>
    <mergeCell ref="F13:G13"/>
    <mergeCell ref="I13:K13"/>
  </mergeCells>
  <pageMargins left="0.28999999999999998" right="0" top="0.11811023622047245" bottom="0.11811023622047245" header="0.31496062992125984" footer="0.11811023622047245"/>
  <pageSetup paperSize="9" scale="8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3.3.3.1 2021 (2)</vt:lpstr>
      <vt:lpstr>'3.3.3.1 2021 (2)'!Заголовки_для_печати</vt:lpstr>
      <vt:lpstr>'3.3.3.1 2021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Тимофеева Елизавета Владимировна</cp:lastModifiedBy>
  <cp:lastPrinted>2021-08-02T07:42:09Z</cp:lastPrinted>
  <dcterms:created xsi:type="dcterms:W3CDTF">2019-12-25T14:18:24Z</dcterms:created>
  <dcterms:modified xsi:type="dcterms:W3CDTF">2021-08-11T14:06:39Z</dcterms:modified>
</cp:coreProperties>
</file>